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64" documentId="13_ncr:1_{F6CB121F-512D-4AA6-A0C1-0FB36C537598}" xr6:coauthVersionLast="47" xr6:coauthVersionMax="47" xr10:uidLastSave="{B78E5A22-A067-437A-9732-F188EB9EFA6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<sst xmlns="http://schemas.openxmlformats.org/spreadsheetml/2006/main" count="178607" uniqueCount="39088">
  <si>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</si>
  <si>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</si>
  <si>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</si>
  <si>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</si>
  <si>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</si>
  <si>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</si>
  <si>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</si>
  <si>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</si>
  <si>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</si>
  <si>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</si>
  <si>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</si>
  <si>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</si>
  <si>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</si>
  <si>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</si>
  <si>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</si>
  <si>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</si>
  <si>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</si>
  <si>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</si>
  <si>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</si>
  <si>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</si>
  <si>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</si>
  <si>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</si>
  <si>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</si>
  <si>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</si>
  <si>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</si>
  <si>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</si>
  <si>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</si>
  <si>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</si>
  <si>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</si>
  <si>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</si>
  <si>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</si>
  <si>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</si>
  <si>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</si>
  <si>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</si>
  <si>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</si>
  <si>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</si>
  <si>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</si>
  <si>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</si>
  <si>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</si>
  <si>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</si>
  <si>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</si>
  <si>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</si>
  <si>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</si>
  <si>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</si>
  <si>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</si>
  <si>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</si>
  <si>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</si>
  <si>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</si>
  <si>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</si>
  <si>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</si>
  <si>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</si>
  <si>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</si>
  <si>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</si>
  <si>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</si>
  <si>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</si>
  <si>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</si>
  <si>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</si>
  <si>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</si>
  <si>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</si>
  <si>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</si>
  <si>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</si>
  <si>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</si>
  <si>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</si>
  <si>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</si>
  <si>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</si>
  <si>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</si>
  <si>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</si>
  <si>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</si>
  <si>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</si>
  <si>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</si>
  <si>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</si>
  <si>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</si>
  <si>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</si>
  <si>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</si>
  <si>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</si>
  <si>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</si>
  <si>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</si>
  <si>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</si>
  <si>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</si>
  <si>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</si>
  <si>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</si>
  <si>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</si>
  <si>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</si>
  <si>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</si>
  <si>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</si>
  <si>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</si>
  <si>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</si>
  <si>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</si>
  <si>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</si>
  <si>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</si>
  <si>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</si>
  <si>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</si>
  <si>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</si>
  <si>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</si>
  <si>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</si>
  <si>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</si>
  <si>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</si>
  <si>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</si>
  <si>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</si>
  <si>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</si>
  <si>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</si>
  <si>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</si>
  <si>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</si>
  <si>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</si>
  <si>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</si>
  <si>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</si>
  <si>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</si>
  <si>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</si>
  <si>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</si>
  <si>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</si>
  <si>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</si>
  <si>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</si>
  <si>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</si>
  <si>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</si>
  <si>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</si>
  <si>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</si>
  <si>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</si>
  <si>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</si>
  <si>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</si>
  <si>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</si>
  <si>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</si>
  <si>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</si>
  <si>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</si>
  <si>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</si>
  <si>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</si>
  <si>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</si>
  <si>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</si>
  <si>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</si>
  <si>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</si>
  <si>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</si>
  <si>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</si>
  <si>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</si>
  <si>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</si>
  <si>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</si>
  <si>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</si>
  <si>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</si>
  <si>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</si>
  <si>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</si>
  <si>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</si>
  <si>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</si>
  <si>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</si>
  <si>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</si>
  <si>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</si>
  <si>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</si>
  <si>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</si>
  <si>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</si>
  <si>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</si>
  <si>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</si>
  <si>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</si>
  <si>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</si>
  <si>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</si>
  <si>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</si>
  <si>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</si>
  <si>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</si>
  <si>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</si>
  <si>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</si>
  <si>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</si>
  <si>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</si>
  <si>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</si>
  <si>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</si>
  <si>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</si>
  <si>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</si>
  <si>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</si>
  <si>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</si>
  <si>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</si>
  <si>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</si>
  <si>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</si>
  <si>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</si>
  <si>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</si>
  <si>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</si>
  <si>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</si>
  <si>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</si>
  <si>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</si>
  <si>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</si>
  <si>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</si>
  <si>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</si>
  <si>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</si>
  <si>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</si>
  <si>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</si>
  <si>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</si>
  <si>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</si>
  <si>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</si>
  <si>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</si>
  <si>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</si>
  <si>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</si>
  <si>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</si>
  <si>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</si>
  <si>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</si>
  <si>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</si>
  <si>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</si>
  <si>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</si>
  <si>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</si>
  <si>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</si>
  <si>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</si>
  <si>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</si>
  <si>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</si>
  <si>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</si>
  <si>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</si>
  <si>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</si>
  <si>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</si>
  <si>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</si>
  <si>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</si>
  <si>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</si>
  <si>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</si>
  <si>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</si>
  <si>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</si>
  <si>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</si>
  <si>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</si>
  <si>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</si>
  <si>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</si>
  <si>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</si>
  <si>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</si>
  <si>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</si>
  <si>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</si>
  <si>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</si>
  <si>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</si>
  <si>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</si>
  <si>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</si>
  <si>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</si>
  <si>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</si>
  <si>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</si>
  <si>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</si>
  <si>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</si>
  <si>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</si>
  <si>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</si>
  <si>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</si>
  <si>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</si>
  <si>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</si>
  <si>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</si>
  <si>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</si>
  <si>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</si>
  <si>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</si>
  <si>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</si>
  <si>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</si>
  <si>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</si>
  <si>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</si>
  <si>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</si>
  <si>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</si>
  <si>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</si>
  <si>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</si>
  <si>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</si>
  <si>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</si>
  <si>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</si>
  <si>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</si>
  <si>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</si>
  <si>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</si>
  <si>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</si>
  <si>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</si>
  <si>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</si>
  <si>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</si>
  <si>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</si>
  <si>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</si>
  <si>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</si>
  <si>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</si>
  <si>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</si>
  <si>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</si>
  <si>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</si>
  <si>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</si>
  <si>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</si>
  <si>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</si>
  <si>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</si>
  <si>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</si>
  <si>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</si>
  <si>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</si>
  <si>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</si>
  <si>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</si>
  <si>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</si>
  <si>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</si>
  <si>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</si>
  <si>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</si>
  <si>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</si>
  <si>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</si>
  <si>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</si>
  <si>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</si>
  <si>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</si>
  <si>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</si>
  <si>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</si>
  <si>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</si>
  <si>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</si>
  <si>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</si>
  <si>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</si>
  <si>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</si>
  <si>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</si>
  <si>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</si>
  <si>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</si>
  <si>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</si>
  <si>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</si>
  <si>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</si>
  <si>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</si>
  <si>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</si>
  <si>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</si>
  <si>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</si>
  <si>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</si>
  <si>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</si>
  <si>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</si>
  <si>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</si>
  <si>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</si>
  <si>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</si>
  <si>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</si>
  <si>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</si>
  <si>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</si>
  <si>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</si>
  <si>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</si>
  <si>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</si>
  <si>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</si>
  <si>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</si>
  <si>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</si>
  <si>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</si>
  <si>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</si>
  <si>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</si>
  <si>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</si>
  <si>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</si>
  <si>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</si>
  <si>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</si>
  <si>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</si>
  <si>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</si>
  <si>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</si>
  <si>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</si>
  <si>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</si>
  <si>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</si>
  <si>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</si>
  <si>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</si>
  <si>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</si>
  <si>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</si>
  <si>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</si>
  <si>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</si>
  <si>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</si>
  <si>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</si>
  <si>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</si>
  <si>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</si>
  <si>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</si>
  <si>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</si>
  <si>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</si>
  <si>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</si>
  <si>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</si>
  <si>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</si>
  <si>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</si>
  <si>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</si>
  <si>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</si>
  <si>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</si>
  <si>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</si>
  <si>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</si>
  <si>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</si>
  <si>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</si>
  <si>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</si>
  <si>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</si>
  <si>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</si>
  <si>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</si>
  <si>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</si>
  <si>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</si>
  <si>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</si>
  <si>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</si>
  <si>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</si>
  <si>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</si>
  <si>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</si>
  <si>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</si>
  <si>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</si>
  <si>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</si>
  <si>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</si>
  <si>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</si>
  <si>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</si>
  <si>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</si>
  <si>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</si>
  <si>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</si>
  <si>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</si>
  <si>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</si>
  <si>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</si>
  <si>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</si>
  <si>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</si>
  <si>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</si>
  <si>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</si>
  <si>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</si>
  <si>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</si>
  <si>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</si>
  <si>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</si>
  <si>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</si>
  <si>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</si>
  <si>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</si>
  <si>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</si>
  <si>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</si>
  <si>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</si>
  <si>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</si>
  <si>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</si>
  <si>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</si>
  <si>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</si>
  <si>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</si>
  <si>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</si>
  <si>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</si>
  <si>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</si>
  <si>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</si>
  <si>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</si>
  <si>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</si>
  <si>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</si>
  <si>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</si>
  <si>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</si>
  <si>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</si>
  <si>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</si>
  <si>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</si>
  <si>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</si>
  <si>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</si>
  <si>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</si>
  <si>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</si>
  <si>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</si>
  <si>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</si>
  <si>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</si>
  <si>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</si>
  <si>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</si>
  <si>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</si>
  <si>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</si>
  <si>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</si>
  <si>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</si>
  <si>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</si>
  <si>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</si>
  <si>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</si>
  <si>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</si>
  <si>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</si>
  <si>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</si>
  <si>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</si>
  <si>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</si>
  <si>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</si>
  <si>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</si>
  <si>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</si>
  <si>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</si>
  <si>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</si>
  <si>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</si>
  <si>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</si>
  <si>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</si>
  <si>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</si>
  <si>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</si>
  <si>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</si>
  <si>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</si>
  <si>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</si>
  <si>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</si>
  <si>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</si>
  <si>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</si>
  <si>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</si>
  <si>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</si>
  <si>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</si>
  <si>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</si>
  <si>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</si>
  <si>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</si>
  <si>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</si>
  <si>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</si>
  <si>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</si>
  <si>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</si>
  <si>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</si>
  <si>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</si>
  <si>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</si>
  <si>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</si>
  <si>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</si>
  <si>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</si>
  <si>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</si>
  <si>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</si>
  <si>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</si>
  <si>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</si>
  <si>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</si>
  <si>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</si>
  <si>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</si>
  <si>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</si>
  <si>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</si>
  <si>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</si>
  <si>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</si>
  <si>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</si>
  <si>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</si>
  <si>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</si>
  <si>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</si>
  <si>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</si>
  <si>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</si>
  <si>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</si>
  <si>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</si>
  <si>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</si>
  <si>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</si>
  <si>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</si>
  <si>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</si>
  <si>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</si>
  <si>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</si>
  <si>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</si>
  <si>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</si>
  <si>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</si>
  <si>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</si>
  <si>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</si>
  <si>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</si>
  <si>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</si>
  <si>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</si>
  <si>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</si>
  <si>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</si>
  <si>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</si>
  <si>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</si>
  <si>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</si>
  <si>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</si>
  <si>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</si>
  <si>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</si>
  <si>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</si>
  <si>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</si>
  <si>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</si>
  <si>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</si>
  <si>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</si>
  <si>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</si>
  <si>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</si>
  <si>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</si>
  <si>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</si>
  <si>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</si>
  <si>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</si>
  <si>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</si>
  <si>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</si>
  <si>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</si>
  <si>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</si>
  <si>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</si>
  <si>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</si>
  <si>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</si>
  <si>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</si>
  <si>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</si>
  <si>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</si>
  <si>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</si>
  <si>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</si>
  <si>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</si>
  <si>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</si>
  <si>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</si>
  <si>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</si>
  <si>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</si>
  <si>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</si>
  <si>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</si>
  <si>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</si>
  <si>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</si>
  <si>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</si>
  <si>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</si>
  <si>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</si>
  <si>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</si>
  <si>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</si>
  <si>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</si>
  <si>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</si>
  <si>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</si>
  <si>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</si>
  <si>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</si>
  <si>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</si>
  <si>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</si>
  <si>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</si>
  <si>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</si>
  <si>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</si>
  <si>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</si>
  <si>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</si>
  <si>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</si>
  <si>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</si>
  <si>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</si>
  <si>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</si>
  <si>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</si>
  <si>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</si>
  <si>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</si>
  <si>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</si>
  <si>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</si>
  <si>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</si>
  <si>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</si>
  <si>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</si>
  <si>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</si>
  <si>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</si>
  <si>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</si>
  <si>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</si>
  <si>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</si>
  <si>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</si>
  <si>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</si>
  <si>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</si>
  <si>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</si>
  <si>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</si>
  <si>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</si>
  <si>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</si>
  <si>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</si>
  <si>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</si>
  <si>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</si>
  <si>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</si>
  <si>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</si>
  <si>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</si>
  <si>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</si>
  <si>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</si>
  <si>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</si>
  <si>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</si>
  <si>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</si>
  <si>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</si>
  <si>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</si>
  <si>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</si>
  <si>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</si>
  <si>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</si>
  <si>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</si>
  <si>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</si>
  <si>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</si>
  <si>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</si>
  <si>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</si>
  <si>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</si>
  <si>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</si>
  <si>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</si>
  <si>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</si>
  <si>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</si>
  <si>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</si>
  <si>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</si>
  <si>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</si>
  <si>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</si>
  <si>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</si>
  <si>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</si>
  <si>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</si>
  <si>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</si>
  <si>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</si>
  <si>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</si>
  <si>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</si>
  <si>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</si>
  <si>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</si>
  <si>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</si>
  <si>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</si>
  <si>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</si>
  <si>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</si>
  <si>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</si>
  <si>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</si>
  <si>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</si>
  <si>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</si>
  <si>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</si>
  <si>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</si>
  <si>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</si>
  <si>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</si>
  <si>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</si>
  <si>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</si>
  <si>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</si>
  <si>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</si>
  <si>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</si>
  <si>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</si>
  <si>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</si>
  <si>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</si>
  <si>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</si>
  <si>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</si>
  <si>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</si>
  <si>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</si>
  <si>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</si>
  <si>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</si>
  <si>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</si>
  <si>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</si>
  <si>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</si>
  <si>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</si>
  <si>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</si>
  <si>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</si>
  <si>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</si>
  <si>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</si>
  <si>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</si>
  <si>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</si>
  <si>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</si>
  <si>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</si>
  <si>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</si>
  <si>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</si>
  <si>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</si>
  <si>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</si>
  <si>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</si>
  <si>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</si>
  <si>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</si>
  <si>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</si>
  <si>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</si>
  <si>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</si>
  <si>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</si>
  <si>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</si>
  <si>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</si>
  <si>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</si>
  <si>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</si>
  <si>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</si>
  <si>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</si>
  <si>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</si>
  <si>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</si>
  <si>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</si>
  <si>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</si>
  <si>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</si>
  <si>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</si>
  <si>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</si>
  <si>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</si>
  <si>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</si>
  <si>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</si>
  <si>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</si>
  <si>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</si>
  <si>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</si>
  <si>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</si>
  <si>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</si>
  <si>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</si>
  <si>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</si>
  <si>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</si>
  <si>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</si>
  <si>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</si>
  <si>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</si>
  <si>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</si>
  <si>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</si>
  <si>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</si>
  <si>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</si>
  <si>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</si>
  <si>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</si>
  <si>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</si>
  <si>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</si>
  <si>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</si>
  <si>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</si>
  <si>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</si>
  <si>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</si>
  <si>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</si>
  <si>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</si>
  <si>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</si>
  <si>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</si>
  <si>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</si>
  <si>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</si>
  <si>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</si>
  <si>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</si>
  <si>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</si>
  <si>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</si>
  <si>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</si>
  <si>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</si>
  <si>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</si>
  <si>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</si>
  <si>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</si>
  <si>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</si>
  <si>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</si>
  <si>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</si>
  <si>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</si>
  <si>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</si>
  <si>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</si>
  <si>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</si>
  <si>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</si>
  <si>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</si>
  <si>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</si>
  <si>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</si>
  <si>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</si>
  <si>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</si>
  <si>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</si>
  <si>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</si>
  <si>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</si>
  <si>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</si>
  <si>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</si>
  <si>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</si>
  <si>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</si>
  <si>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</si>
  <si>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</si>
  <si>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</si>
  <si>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</si>
  <si>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</si>
  <si>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</si>
  <si>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</si>
  <si>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</si>
  <si>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</si>
  <si>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</si>
  <si>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</si>
  <si>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</si>
  <si>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</si>
  <si>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</si>
  <si>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</si>
  <si>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</si>
  <si>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</si>
  <si>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</si>
  <si>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</si>
  <si>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</si>
  <si>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</si>
  <si>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</si>
  <si>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</si>
  <si>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</si>
  <si>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</si>
  <si>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</si>
  <si>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</si>
  <si>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</si>
  <si>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</si>
  <si>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</si>
  <si>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</si>
  <si>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</si>
  <si>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</si>
  <si>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</si>
  <si>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</si>
  <si>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</si>
  <si>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</si>
  <si>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</si>
  <si>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</si>
  <si>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</si>
  <si>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</si>
  <si>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</si>
  <si>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</si>
  <si>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</si>
  <si>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</si>
  <si>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</si>
  <si>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</si>
  <si>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</si>
  <si>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</si>
  <si>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</si>
  <si>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</si>
  <si>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</si>
  <si>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</si>
  <si>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</si>
  <si>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</si>
  <si>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</si>
  <si>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</si>
  <si>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</si>
  <si>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</si>
  <si>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</si>
  <si>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</si>
  <si>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</si>
  <si>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</si>
  <si>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</si>
  <si>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</si>
  <si>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</si>
  <si>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</si>
  <si>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</si>
  <si>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</si>
  <si>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</si>
  <si>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</si>
  <si>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</si>
  <si>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</si>
  <si>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</si>
  <si>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</si>
  <si>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</si>
  <si>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</si>
  <si>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</si>
  <si>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</si>
  <si>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</si>
  <si>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</si>
  <si>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</si>
  <si>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</si>
  <si>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</si>
  <si>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</si>
  <si>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</si>
  <si>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</si>
  <si>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</si>
  <si>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</si>
  <si>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</si>
  <si>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</si>
  <si>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</si>
  <si>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</si>
  <si>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</si>
  <si>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</si>
  <si>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</si>
  <si>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</si>
  <si>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</si>
  <si>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</si>
  <si>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</si>
  <si>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</si>
  <si>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</si>
  <si>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</si>
  <si>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</si>
  <si>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</si>
  <si>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</si>
  <si>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</si>
  <si>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</si>
  <si>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</si>
  <si>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</si>
  <si>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</si>
  <si>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</si>
  <si>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</si>
  <si>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</si>
  <si>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</si>
  <si>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</si>
  <si>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</si>
  <si>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</si>
  <si>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</si>
  <si>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</si>
  <si>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</si>
  <si>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</si>
  <si>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</si>
  <si>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</si>
  <si>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</si>
  <si>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</si>
  <si>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</si>
  <si>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</si>
  <si>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</si>
  <si>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</si>
  <si>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</si>
  <si>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</si>
  <si>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</si>
  <si>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</si>
  <si>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</si>
  <si>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</si>
  <si>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</si>
  <si>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</si>
  <si>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</si>
  <si>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</si>
  <si>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</si>
  <si>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</si>
  <si>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</si>
  <si>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</si>
  <si>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</si>
  <si>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</si>
  <si>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</si>
  <si>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</si>
  <si>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</si>
  <si>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</si>
  <si>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</si>
  <si>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</si>
  <si>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</si>
  <si>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</si>
  <si>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</si>
  <si>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</si>
  <si>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</si>
  <si>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</si>
  <si>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</si>
  <si>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</si>
  <si>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</si>
  <si>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</si>
  <si>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</si>
  <si>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</si>
  <si>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</si>
  <si>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</si>
  <si>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</si>
  <si>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</si>
  <si>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</si>
  <si>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</si>
  <si>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</si>
  <si>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</si>
  <si>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</si>
  <si>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</si>
  <si>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</si>
  <si>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</si>
  <si>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</si>
  <si>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</si>
  <si>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</si>
  <si>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</si>
  <si>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</si>
  <si>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</si>
  <si>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</si>
  <si>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</si>
  <si>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</si>
  <si>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</si>
  <si>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</si>
  <si>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</si>
  <si>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</si>
  <si>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</si>
  <si>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</si>
  <si>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</si>
  <si>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</si>
  <si>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</si>
  <si>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</si>
  <si>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</si>
  <si>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</si>
  <si>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</si>
  <si>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</si>
  <si>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</si>
  <si>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</si>
  <si>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</si>
  <si>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</si>
  <si>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</si>
  <si>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</si>
  <si>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</si>
  <si>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</si>
  <si>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</si>
  <si>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</si>
  <si>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</si>
  <si>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</si>
  <si>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</si>
  <si>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</si>
  <si>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</si>
  <si>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</si>
  <si>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</si>
  <si>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</si>
  <si>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</si>
  <si>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</si>
  <si>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</si>
  <si>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</si>
  <si>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</si>
  <si>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</si>
  <si>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</si>
  <si>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</si>
  <si>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</si>
  <si>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</si>
  <si>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</si>
  <si>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</si>
  <si>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</si>
  <si>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</si>
  <si>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</si>
  <si>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</si>
  <si>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</si>
  <si>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</si>
  <si>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</si>
  <si>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</si>
  <si>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</si>
  <si>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</si>
  <si>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</si>
  <si>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</si>
  <si>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</si>
  <si>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</si>
  <si>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</si>
  <si>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</si>
  <si>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</si>
  <si>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</si>
  <si>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</si>
  <si>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</si>
  <si>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</si>
  <si>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</si>
  <si>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</si>
  <si>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</si>
  <si>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</si>
  <si>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</si>
  <si>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</si>
  <si>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</si>
  <si>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</si>
  <si>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</si>
  <si>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</si>
  <si>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</si>
  <si>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</si>
  <si>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</si>
  <si>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</si>
  <si>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</si>
  <si>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</si>
  <si>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</si>
  <si>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</si>
  <si>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</si>
  <si>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</si>
  <si>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</si>
  <si>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</si>
  <si>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</si>
  <si>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</si>
  <si>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</si>
  <si>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</si>
  <si>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</si>
  <si>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</si>
  <si>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</si>
  <si>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</si>
  <si>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</si>
  <si>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</si>
  <si>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</si>
  <si>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</si>
  <si>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</si>
  <si>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</si>
  <si>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</si>
  <si>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</si>
  <si>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</si>
  <si>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</si>
  <si>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</si>
  <si>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</si>
  <si>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</si>
  <si>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</si>
  <si>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</si>
  <si>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</si>
  <si>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</si>
  <si>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</si>
  <si>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</si>
  <si>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</si>
  <si>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</si>
  <si>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</si>
  <si>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</si>
  <si>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</si>
  <si>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</si>
  <si>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</si>
  <si>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</si>
  <si>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</si>
  <si>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</si>
  <si>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</si>
  <si>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</si>
  <si>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</si>
  <si>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</si>
  <si>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</si>
  <si>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</si>
  <si>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</si>
  <si>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</si>
  <si>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</si>
  <si>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</si>
  <si>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</si>
  <si>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</si>
  <si>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</si>
  <si>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</si>
  <si>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</si>
  <si>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</si>
  <si>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</si>
  <si>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</si>
  <si>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</si>
  <si>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</si>
  <si>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</si>
  <si>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</si>
  <si>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</si>
  <si>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</si>
  <si>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</si>
  <si>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</si>
  <si>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</si>
  <si>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</si>
  <si>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</si>
  <si>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</si>
  <si>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</si>
  <si>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</si>
  <si>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</si>
  <si>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</si>
  <si>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</si>
  <si>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</si>
  <si>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</si>
  <si>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</si>
  <si>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</si>
  <si>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</si>
  <si>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</si>
  <si>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</si>
  <si>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</si>
  <si>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</si>
  <si>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</si>
  <si>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</si>
  <si>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</si>
  <si>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</si>
  <si>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</si>
  <si>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</si>
  <si>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</si>
  <si>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</si>
  <si>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</si>
  <si>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</si>
  <si>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</si>
  <si>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</si>
  <si>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</si>
  <si>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</si>
  <si>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</si>
  <si>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</si>
  <si>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</si>
  <si>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</si>
  <si>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</si>
  <si>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</si>
  <si>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</si>
  <si>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</si>
  <si>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</si>
  <si>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</si>
  <si>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</si>
  <si>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</si>
  <si>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</si>
  <si>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</si>
  <si>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</si>
  <si>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</si>
  <si>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</si>
  <si>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</si>
  <si>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</si>
  <si>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</si>
  <si>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</si>
  <si>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</si>
  <si>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</si>
  <si>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</si>
  <si>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</si>
  <si>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</si>
  <si>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</si>
  <si>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</si>
  <si>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</si>
  <si>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</si>
  <si>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</si>
  <si>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</si>
  <si>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</si>
  <si>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</si>
  <si>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</si>
  <si>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</si>
  <si>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</si>
  <si>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</si>
  <si>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</si>
  <si>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</si>
  <si>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</si>
  <si>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</si>
  <si>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</si>
  <si>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</si>
  <si>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</si>
  <si>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</si>
  <si>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</si>
  <si>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</si>
  <si>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</si>
  <si>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</si>
  <si>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</si>
  <si>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</si>
  <si>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</si>
  <si>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</si>
  <si>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</si>
  <si>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</si>
  <si>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</si>
  <si>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</si>
  <si>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</si>
  <si>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</si>
  <si>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</si>
  <si>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</si>
  <si>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</si>
  <si>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</si>
  <si>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</si>
  <si>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</si>
  <si>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</si>
  <si>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</si>
  <si>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</si>
  <si>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</si>
  <si>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</si>
  <si>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</si>
  <si>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</si>
  <si>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</si>
  <si>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</si>
  <si>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</si>
  <si>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</si>
  <si>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</si>
  <si>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</si>
  <si>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</si>
  <si>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</si>
  <si>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</si>
  <si>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</si>
  <si>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</si>
  <si>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</si>
  <si>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</si>
  <si>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</si>
  <si>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</si>
  <si>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</si>
  <si>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</si>
  <si>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</si>
  <si>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</si>
  <si>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</si>
  <si>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</si>
  <si>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</si>
  <si>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</si>
  <si>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</si>
  <si>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</si>
  <si>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</si>
  <si>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</si>
  <si>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</si>
  <si>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</si>
  <si>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</si>
  <si>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</si>
  <si>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</si>
  <si>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</si>
  <si>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</si>
  <si>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</si>
  <si>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</si>
  <si>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</si>
  <si>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</si>
  <si>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</si>
  <si>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</si>
  <si>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</si>
  <si>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</si>
  <si>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</si>
  <si>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</si>
  <si>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</si>
  <si>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</si>
  <si>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</si>
  <si>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</si>
  <si>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</si>
  <si>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</si>
  <si>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</si>
  <si>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</si>
  <si>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</si>
  <si>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</si>
  <si>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</si>
  <si>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</si>
  <si>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</si>
  <si>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</si>
  <si>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</si>
  <si>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</si>
  <si>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</si>
  <si>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</si>
  <si>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</si>
  <si>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</si>
  <si>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</si>
  <si>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</si>
  <si>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</si>
  <si>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</si>
  <si>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</si>
  <si>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</si>
  <si>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</si>
  <si>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</si>
  <si>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</si>
  <si>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</si>
  <si>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</si>
  <si>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</si>
  <si>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</si>
  <si>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</si>
  <si>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</si>
  <si>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</si>
  <si>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</si>
  <si>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</si>
  <si>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</si>
  <si>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</si>
  <si>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</si>
  <si>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</si>
  <si>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</si>
  <si>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</si>
  <si>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</si>
  <si>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</si>
  <si>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</si>
  <si>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</si>
  <si>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</si>
  <si>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</si>
  <si>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</si>
  <si>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</si>
  <si>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</si>
  <si>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</si>
  <si>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</si>
  <si>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</si>
  <si>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</si>
  <si>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</si>
  <si>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</si>
  <si>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</si>
  <si>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</si>
  <si>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</si>
  <si>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</si>
  <si>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</si>
  <si>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</si>
  <si>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</si>
  <si>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</si>
  <si>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</si>
  <si>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</si>
  <si>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</si>
  <si>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</si>
  <si>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</si>
  <si>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</si>
  <si>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</si>
  <si>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</si>
  <si>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</si>
  <si>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</si>
  <si>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</si>
  <si>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</si>
  <si>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</si>
  <si>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</si>
  <si>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</si>
  <si>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</si>
  <si>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</si>
  <si>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</si>
  <si>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</si>
  <si>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</si>
  <si>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</si>
  <si>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</si>
  <si>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</si>
  <si>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</si>
  <si>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</si>
  <si>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</si>
  <si>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</si>
  <si>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</si>
  <si>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</si>
  <si>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</si>
  <si>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</si>
  <si>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</si>
  <si>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</si>
  <si>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</si>
  <si>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</si>
  <si>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</si>
  <si>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</si>
  <si>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</si>
  <si>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</si>
  <si>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</si>
  <si>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</si>
  <si>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</si>
  <si>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</si>
  <si>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</si>
  <si>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</si>
  <si>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</si>
  <si>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</si>
  <si>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</si>
  <si>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</si>
  <si>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</si>
  <si>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</si>
  <si>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</si>
  <si>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</si>
  <si>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</si>
  <si>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</si>
  <si>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</si>
  <si>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</si>
  <si>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</si>
  <si>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</si>
  <si>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</si>
  <si>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</si>
  <si>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</si>
  <si>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</si>
  <si>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</si>
  <si>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</si>
  <si>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</si>
  <si>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</si>
  <si>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</si>
  <si>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</si>
  <si>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</si>
  <si>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</si>
  <si>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</si>
  <si>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</si>
  <si>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</si>
  <si>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</si>
  <si>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</si>
  <si>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</si>
  <si>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</si>
  <si>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</si>
  <si>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</si>
  <si>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</si>
  <si>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</si>
  <si>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</si>
  <si>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</si>
  <si>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</si>
  <si>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</si>
  <si>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</si>
  <si>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</si>
  <si>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</si>
  <si>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</si>
  <si>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</si>
  <si>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</si>
  <si>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</si>
  <si>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</si>
  <si>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</si>
  <si>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</si>
  <si>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</si>
  <si>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</si>
  <si>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</si>
  <si>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</si>
  <si>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</si>
  <si>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</si>
  <si>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</si>
  <si>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</si>
  <si>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</si>
  <si>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</si>
  <si>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</si>
  <si>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</si>
  <si>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</si>
  <si>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</si>
  <si>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</si>
  <si>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</si>
  <si>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</si>
  <si>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</si>
  <si>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</si>
  <si>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</si>
  <si>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</si>
  <si>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</si>
  <si>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</si>
  <si>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</si>
  <si>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</si>
  <si>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</si>
  <si>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</si>
  <si>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</si>
  <si>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</si>
  <si>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</si>
  <si>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</si>
  <si>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</si>
  <si>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</si>
  <si>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</si>
  <si>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</si>
  <si>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</si>
  <si>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</si>
  <si>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</si>
  <si>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</si>
  <si>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</si>
  <si>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</si>
  <si>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</si>
  <si>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</si>
  <si>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</si>
  <si>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</si>
  <si>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</si>
  <si>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</si>
  <si>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</si>
  <si>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</si>
  <si>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</si>
  <si>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</si>
  <si>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</si>
  <si>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</si>
  <si>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</si>
  <si>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</si>
  <si>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</si>
  <si>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</si>
  <si>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</si>
  <si>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</si>
  <si>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</si>
  <si>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</si>
  <si>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</si>
  <si>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</si>
  <si>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</si>
  <si>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</si>
  <si>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</si>
  <si>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</si>
  <si>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</si>
  <si>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</si>
  <si>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</si>
  <si>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</si>
  <si>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</si>
  <si>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</si>
  <si>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</si>
  <si>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</si>
  <si>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</si>
  <si>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</si>
  <si>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</si>
  <si>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</si>
  <si>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</si>
  <si>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</si>
  <si>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</si>
  <si>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</si>
  <si>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</si>
  <si>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</si>
  <si>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</si>
  <si>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</si>
  <si>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</si>
  <si>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</si>
  <si>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</si>
  <si>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</si>
  <si>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</si>
  <si>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</si>
  <si>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</si>
  <si>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</si>
  <si>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</si>
  <si>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</si>
  <si>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</si>
  <si>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</si>
  <si>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</si>
  <si>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</si>
  <si>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</si>
  <si>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</si>
  <si>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</si>
  <si>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</si>
  <si>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</si>
  <si>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</si>
  <si>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</si>
  <si>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</si>
  <si>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</si>
  <si>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</si>
  <si>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</si>
  <si>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</si>
  <si>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</si>
  <si>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</si>
  <si>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</si>
  <si>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</si>
  <si>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</si>
  <si>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</si>
  <si>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</si>
  <si>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</si>
  <si>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</si>
  <si>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</si>
  <si>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</si>
  <si>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</si>
  <si>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</si>
  <si>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</si>
  <si>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</si>
  <si>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</si>
  <si>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</si>
  <si>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</si>
  <si>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</si>
  <si>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</si>
  <si>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</si>
  <si>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</si>
  <si>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</si>
  <si>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</si>
  <si>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</si>
  <si>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</si>
  <si>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</si>
  <si>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</si>
  <si>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</si>
  <si>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</si>
  <si>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</si>
  <si>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</si>
  <si>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</si>
  <si>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</si>
  <si>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</si>
  <si>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</si>
  <si>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</si>
  <si>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</si>
  <si>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</si>
  <si>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</si>
  <si>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</si>
  <si>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</si>
  <si>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</si>
  <si>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</si>
  <si>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</si>
  <si>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</si>
  <si>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</si>
  <si>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</si>
  <si>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</si>
  <si>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</si>
  <si>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</si>
  <si>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</si>
  <si>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</si>
  <si>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</si>
  <si>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</si>
  <si>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</si>
  <si>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</si>
  <si>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</si>
  <si>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</si>
  <si>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</si>
  <si>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</si>
  <si>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</si>
  <si>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</si>
  <si>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</si>
  <si>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</si>
  <si>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</si>
  <si>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</si>
  <si>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</si>
  <si>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</si>
  <si>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</si>
  <si>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</si>
  <si>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</si>
  <si>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</si>
  <si>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</si>
  <si>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</si>
  <si>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</si>
  <si>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</si>
  <si>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</si>
  <si>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</si>
  <si>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</si>
  <si>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</si>
  <si>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</si>
  <si>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</si>
  <si>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</si>
  <si>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</si>
  <si>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</si>
  <si>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</si>
  <si>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</si>
  <si>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</si>
  <si>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</si>
  <si>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</si>
  <si>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</si>
  <si>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</si>
  <si>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</si>
  <si>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</si>
  <si>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</si>
  <si>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</si>
  <si>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</si>
  <si>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</si>
  <si>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</si>
  <si>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</si>
  <si>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</si>
  <si>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</si>
  <si>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</si>
  <si>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</si>
  <si>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</si>
  <si>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</si>
  <si>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</si>
  <si>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</si>
  <si>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</si>
  <si>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</si>
  <si>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</si>
  <si>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</si>
  <si>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</si>
  <si>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</si>
  <si>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</si>
  <si>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</si>
  <si>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</si>
  <si>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</si>
  <si>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</si>
  <si>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</si>
  <si>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</si>
  <si>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</si>
  <si>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</si>
  <si>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</si>
  <si>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</si>
  <si>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</si>
  <si>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</si>
  <si>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</si>
  <si>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</si>
  <si>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</si>
  <si>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</si>
  <si>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</si>
  <si>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</si>
  <si>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</si>
  <si>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</si>
  <si>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</si>
  <si>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</si>
  <si>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</si>
  <si>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</si>
  <si>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</si>
  <si>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</si>
  <si>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</si>
  <si>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</si>
  <si>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</si>
  <si>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</si>
  <si>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</si>
  <si>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</si>
  <si>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</si>
  <si>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</si>
  <si>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</si>
  <si>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</si>
  <si>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</si>
  <si>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</si>
  <si>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</si>
  <si>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</si>
  <si>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</si>
  <si>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</si>
  <si>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</si>
  <si>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</si>
  <si>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</si>
  <si>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</si>
  <si>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</si>
  <si>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</si>
  <si>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</si>
  <si>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</si>
  <si>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</si>
  <si>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</si>
  <si>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</si>
  <si>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</si>
  <si>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</si>
  <si>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</si>
  <si>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</si>
  <si>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</si>
  <si>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</si>
  <si>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</si>
  <si>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</si>
  <si>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</si>
  <si>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</si>
  <si>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</si>
  <si>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</si>
  <si>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</si>
  <si>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</si>
  <si>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</si>
  <si>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</si>
  <si>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</si>
  <si>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</si>
  <si>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</si>
  <si>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</si>
  <si>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</si>
  <si>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</si>
  <si>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</si>
  <si>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</si>
  <si>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</si>
  <si>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</si>
  <si>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</si>
  <si>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</si>
  <si>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</si>
  <si>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</si>
  <si>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</si>
  <si>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</si>
  <si>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</si>
  <si>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</si>
  <si>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</si>
  <si>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</si>
  <si>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</si>
  <si>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</si>
  <si>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</si>
  <si>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</si>
  <si>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</si>
  <si>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</si>
  <si>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</si>
  <si>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</si>
  <si>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</si>
  <si>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</si>
  <si>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</si>
  <si>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</si>
  <si>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</si>
  <si>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</si>
  <si>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</si>
  <si>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</si>
  <si>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</si>
  <si>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</si>
  <si>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</si>
  <si>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</si>
  <si>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</si>
  <si>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</si>
  <si>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</si>
  <si>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</si>
  <si>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</si>
  <si>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</si>
  <si>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</si>
  <si>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</si>
  <si>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</si>
  <si>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</si>
  <si>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</si>
  <si>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</si>
  <si>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</si>
  <si>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</si>
  <si>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</si>
  <si>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</si>
  <si>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</si>
  <si>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</si>
  <si>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</si>
  <si>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</si>
  <si>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</si>
  <si>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</si>
  <si>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</si>
  <si>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</si>
  <si>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</si>
  <si>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</si>
  <si>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</si>
  <si>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</si>
  <si>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</si>
  <si>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</si>
  <si>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</si>
  <si>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</si>
  <si>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</si>
  <si>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</si>
  <si>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</si>
  <si>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</si>
  <si>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</si>
  <si>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</si>
  <si>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</si>
  <si>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</si>
  <si>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</si>
  <si>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</si>
  <si>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</si>
  <si>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</si>
  <si>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</si>
  <si>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</si>
  <si>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</si>
  <si>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</si>
  <si>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</si>
  <si>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</si>
  <si>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</si>
  <si>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</si>
  <si>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</si>
  <si>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</si>
  <si>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</si>
  <si>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</si>
  <si>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</si>
  <si>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</si>
  <si>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</si>
  <si>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</si>
  <si>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</si>
  <si>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</si>
  <si>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</si>
  <si>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</si>
  <si>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</si>
  <si>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</si>
  <si>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</si>
  <si>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</si>
  <si>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</si>
  <si>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</si>
  <si>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</si>
  <si>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</si>
  <si>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</si>
  <si>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</si>
  <si>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</si>
  <si>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</si>
  <si>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</si>
  <si>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</si>
  <si>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</si>
  <si>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</si>
  <si>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</si>
  <si>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</si>
  <si>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</si>
  <si>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</si>
  <si>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</si>
  <si>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</si>
  <si>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</si>
  <si>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</si>
  <si>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</si>
  <si>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</si>
  <si>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</si>
  <si>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</si>
  <si>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</si>
  <si>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</si>
  <si>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</si>
  <si>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</si>
  <si>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</si>
  <si>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</si>
  <si>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</si>
  <si>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</si>
  <si>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</si>
  <si>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</si>
  <si>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</si>
  <si>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</si>
  <si>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</si>
  <si>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</si>
  <si>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</si>
  <si>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</si>
  <si>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</si>
  <si>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</si>
  <si>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</si>
  <si>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</si>
  <si>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</si>
  <si>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</si>
  <si>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</si>
  <si>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</si>
  <si>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</si>
  <si>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</si>
  <si>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</si>
  <si>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</si>
  <si>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</si>
  <si>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</si>
  <si>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</si>
  <si>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</si>
  <si>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</si>
  <si>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</si>
  <si>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</si>
  <si>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</si>
  <si>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</si>
  <si>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</si>
  <si>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</si>
  <si>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</si>
  <si>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</si>
  <si>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</si>
  <si>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</si>
  <si>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</si>
  <si>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</si>
  <si>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</si>
  <si>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</si>
  <si>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</si>
  <si>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</si>
  <si>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</si>
  <si>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</si>
  <si>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</si>
  <si>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</si>
  <si>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</si>
  <si>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</si>
  <si>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</si>
  <si>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</si>
  <si>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</si>
  <si>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</si>
  <si>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</si>
  <si>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</si>
  <si>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</si>
  <si>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</si>
  <si>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</si>
  <si>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</si>
  <si>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</si>
  <si>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</si>
  <si>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</si>
  <si>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</si>
  <si>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</si>
  <si>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</si>
  <si>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</si>
  <si>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</si>
  <si>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</si>
  <si>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</si>
  <si>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</si>
  <si>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</si>
  <si>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</si>
  <si>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</si>
  <si>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</si>
  <si>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</si>
  <si>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</si>
  <si>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</si>
  <si>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</si>
  <si>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</si>
  <si>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</si>
  <si>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</si>
  <si>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</si>
  <si>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</si>
  <si>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</si>
  <si>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</si>
  <si>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</si>
  <si>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</si>
  <si>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</si>
  <si>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</si>
  <si>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</si>
  <si>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</si>
  <si>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</si>
  <si>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</si>
  <si>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</si>
  <si>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</si>
  <si>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</si>
  <si>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</si>
  <si>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</si>
  <si>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</si>
  <si>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</si>
  <si>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</si>
  <si>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</si>
  <si>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</si>
  <si>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</si>
  <si>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</si>
  <si>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</si>
  <si>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</si>
  <si>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</si>
  <si>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</si>
  <si>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</si>
  <si>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</si>
  <si>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</si>
  <si>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</si>
  <si>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</si>
  <si>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</si>
  <si>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</si>
  <si>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</si>
  <si>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</si>
  <si>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</si>
  <si>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</si>
  <si>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</si>
  <si>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</si>
  <si>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</si>
  <si>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</si>
  <si>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</si>
  <si>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</si>
  <si>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</si>
  <si>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</si>
  <si>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</si>
  <si>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</si>
  <si>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</si>
  <si>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</si>
  <si>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</si>
  <si>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</si>
  <si>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</si>
  <si>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</si>
  <si>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</si>
  <si>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</si>
  <si>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</si>
  <si>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</si>
  <si>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</si>
  <si>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</si>
  <si>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</si>
  <si>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</si>
  <si>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</si>
  <si>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</si>
  <si>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</si>
  <si>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</si>
  <si>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</si>
  <si>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</si>
  <si>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</si>
  <si>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</si>
  <si>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</si>
  <si>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</si>
  <si>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</si>
  <si>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</si>
  <si>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</si>
  <si>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</si>
  <si>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</si>
  <si>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</si>
  <si>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</si>
  <si>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</si>
  <si>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</si>
  <si>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</si>
  <si>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</si>
  <si>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</si>
  <si>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</si>
  <si>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</si>
  <si>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</si>
  <si>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</si>
  <si>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</si>
  <si>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</si>
  <si>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</si>
  <si>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</si>
  <si>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</si>
  <si>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</si>
  <si>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</si>
  <si>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</si>
  <si>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</si>
  <si>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</si>
  <si>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</si>
  <si>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</si>
  <si>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</si>
  <si>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</si>
  <si>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</si>
  <si>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</si>
  <si>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</si>
  <si>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</si>
  <si>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</si>
  <si>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</si>
  <si>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</si>
  <si>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</si>
  <si>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</si>
  <si>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</si>
  <si>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</si>
  <si>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</si>
  <si>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</si>
  <si>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</si>
  <si>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</si>
  <si>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</si>
  <si>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</si>
  <si>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</si>
  <si>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</si>
  <si>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</si>
  <si>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</si>
  <si>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</si>
  <si>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</si>
  <si>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</si>
  <si>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</si>
  <si>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</si>
  <si>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</si>
  <si>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</si>
  <si>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</si>
  <si>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</si>
  <si>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</si>
  <si>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</si>
  <si>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</si>
  <si>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</si>
  <si>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</si>
  <si>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</si>
  <si>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</si>
  <si>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</si>
  <si>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</si>
  <si>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</si>
  <si>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</si>
  <si>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</si>
  <si>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</si>
  <si>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</si>
  <si>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</si>
  <si>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</si>
  <si>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</si>
  <si>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</si>
  <si>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</si>
  <si>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</si>
  <si>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</si>
  <si>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</si>
  <si>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</si>
  <si>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</si>
  <si>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</si>
  <si>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</si>
  <si>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</si>
  <si>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</si>
  <si>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</si>
  <si>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</si>
  <si>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</si>
  <si>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</si>
  <si>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</si>
  <si>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</si>
  <si>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</si>
  <si>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</si>
  <si>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</si>
  <si>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</si>
  <si>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</si>
  <si>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</si>
  <si>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</si>
  <si>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</si>
  <si>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</si>
  <si>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</si>
  <si>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</si>
  <si>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</si>
  <si>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</si>
  <si>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</si>
  <si>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</si>
  <si>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</si>
  <si>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</si>
  <si>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</si>
  <si>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</si>
  <si>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</si>
  <si>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</si>
  <si>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</si>
  <si>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</si>
  <si>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</si>
  <si>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</si>
  <si>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</si>
  <si>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</si>
  <si>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</si>
  <si>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</si>
  <si>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</si>
  <si>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</si>
  <si>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</si>
  <si>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</si>
  <si>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</si>
  <si>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</si>
  <si>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</si>
  <si>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</si>
  <si>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</si>
  <si>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</si>
  <si>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</si>
  <si>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</si>
  <si>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</si>
  <si>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</si>
  <si>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</si>
  <si>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</si>
  <si>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</si>
  <si>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</si>
  <si>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</si>
  <si>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</si>
  <si>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</si>
  <si>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</si>
  <si>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</si>
  <si>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</si>
  <si>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</si>
  <si>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</si>
  <si>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</si>
  <si>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</si>
  <si>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</si>
  <si>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</si>
  <si>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</si>
  <si>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</si>
  <si>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</si>
  <si>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</si>
  <si>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</si>
  <si>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</si>
  <si>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</si>
  <si>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</si>
  <si>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</si>
  <si>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</si>
  <si>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</si>
  <si>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</si>
  <si>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</si>
  <si>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</si>
  <si>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</si>
  <si>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</si>
  <si>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</si>
  <si>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</si>
  <si>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</si>
  <si>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</si>
  <si>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</si>
  <si>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</si>
  <si>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</si>
  <si>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</si>
  <si>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</si>
  <si>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</si>
  <si>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</si>
  <si>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</si>
  <si>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</si>
  <si>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</si>
  <si>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</si>
  <si>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</si>
  <si>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</si>
  <si>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</si>
  <si>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</si>
  <si>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</si>
  <si>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</si>
  <si>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</si>
  <si>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</si>
  <si>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</si>
  <si>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</si>
  <si>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</si>
  <si>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</si>
  <si>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</si>
  <si>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</si>
  <si>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</si>
  <si>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</si>
  <si>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</si>
  <si>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</si>
  <si>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</si>
  <si>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</si>
  <si>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</si>
  <si>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</si>
  <si>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</si>
  <si>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</si>
  <si>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</si>
  <si>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</si>
  <si>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</si>
  <si>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</si>
  <si>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</si>
  <si>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</si>
  <si>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</si>
  <si>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</si>
  <si>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</si>
  <si>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</si>
  <si>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</si>
  <si>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</si>
  <si>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</si>
  <si>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</si>
  <si>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</si>
  <si>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</si>
  <si>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</si>
  <si>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</si>
  <si>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</si>
  <si>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</si>
  <si>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</si>
  <si>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</si>
  <si>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</si>
  <si>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</si>
  <si>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</si>
  <si>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</si>
  <si>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</si>
  <si>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</si>
  <si>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</si>
  <si>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</si>
  <si>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</si>
  <si>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</si>
  <si>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</si>
  <si>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</si>
  <si>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</si>
  <si>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</si>
  <si>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</si>
  <si>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</si>
  <si>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</si>
  <si>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</si>
  <si>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</si>
  <si>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</si>
  <si>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</si>
  <si>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</si>
  <si>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</si>
  <si>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</si>
  <si>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</si>
  <si>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</si>
  <si>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</si>
  <si>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</si>
  <si>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</si>
  <si>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</si>
  <si>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</si>
  <si>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</si>
  <si>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</si>
  <si>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</si>
  <si>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</si>
  <si>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</si>
  <si>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</si>
  <si>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</si>
  <si>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</si>
  <si>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</si>
  <si>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</si>
  <si>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</si>
  <si>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</si>
  <si>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</si>
  <si>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</si>
  <si>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</si>
  <si>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</si>
  <si>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</si>
  <si>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</si>
  <si>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</si>
  <si>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</si>
  <si>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</si>
  <si>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</si>
  <si>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</si>
  <si>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</si>
  <si>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</si>
  <si>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</si>
  <si>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</si>
  <si>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</si>
  <si>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</si>
  <si>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</si>
  <si>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</si>
  <si>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</si>
  <si>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</si>
  <si>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</si>
  <si>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</si>
  <si>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</si>
  <si>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</si>
  <si>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</si>
  <si>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</si>
  <si>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</si>
  <si>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</si>
  <si>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</si>
  <si>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</si>
  <si>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</si>
  <si>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</si>
  <si>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</si>
  <si>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</si>
  <si>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</si>
  <si>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</si>
  <si>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</si>
  <si>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</si>
  <si>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</si>
  <si>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</si>
  <si>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</si>
  <si>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</si>
  <si>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</si>
  <si>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</si>
  <si>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</si>
  <si>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</si>
  <si>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</si>
  <si>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</si>
  <si>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</si>
  <si>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</si>
  <si>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</si>
  <si>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</si>
  <si>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</si>
  <si>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</si>
  <si>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</si>
  <si>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</si>
  <si>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</si>
  <si>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</si>
  <si>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</si>
  <si>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</si>
  <si>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</si>
  <si>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</si>
  <si>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</si>
  <si>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</si>
  <si>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</si>
  <si>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</si>
  <si>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</si>
  <si>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</si>
  <si>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</si>
  <si>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</si>
  <si>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</si>
  <si>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</si>
  <si>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</si>
  <si>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</si>
  <si>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</si>
  <si>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</si>
  <si>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</si>
  <si>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</si>
  <si>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</si>
  <si>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</si>
  <si>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</si>
  <si>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</si>
  <si>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</si>
  <si>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</si>
  <si>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</si>
  <si>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</si>
  <si>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</si>
  <si>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</si>
  <si>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</si>
  <si>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</si>
  <si>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</si>
  <si>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</si>
  <si>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</si>
  <si>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</si>
  <si>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</si>
  <si>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</si>
  <si>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</si>
  <si>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</si>
  <si>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</si>
  <si>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</si>
  <si>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</si>
  <si>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</si>
  <si>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</si>
  <si>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</si>
  <si>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</si>
  <si>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</si>
  <si>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</si>
  <si>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</si>
  <si>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</si>
  <si>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</si>
  <si>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</si>
  <si>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</si>
  <si>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</si>
  <si>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</si>
  <si>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</si>
  <si>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</si>
  <si>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</si>
  <si>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</si>
  <si>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</si>
  <si>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</si>
  <si>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</si>
  <si>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</si>
  <si>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</si>
  <si>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</si>
  <si>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</si>
  <si>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</si>
  <si>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</si>
  <si>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</si>
  <si>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</si>
  <si>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</si>
  <si>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</si>
  <si>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</si>
  <si>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</si>
  <si>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</si>
  <si>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</si>
  <si>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</si>
  <si>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</si>
  <si>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</si>
  <si>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</si>
  <si>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</si>
  <si>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</si>
  <si>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</si>
  <si>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</si>
  <si>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</si>
  <si>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</si>
  <si>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</si>
  <si>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</si>
  <si>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</si>
  <si>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</si>
  <si>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</si>
  <si>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</si>
  <si>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</si>
  <si>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</si>
  <si>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</si>
  <si>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</si>
  <si>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</si>
  <si>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</si>
  <si>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</si>
  <si>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</si>
  <si>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</si>
  <si>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</si>
  <si>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</si>
  <si>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</si>
  <si>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</si>
  <si>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</si>
  <si>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</si>
  <si>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</si>
  <si>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</si>
  <si>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</si>
  <si>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</si>
  <si>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</si>
  <si>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</si>
  <si>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</si>
  <si>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</si>
  <si>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</si>
  <si>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</si>
  <si>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</si>
  <si>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</si>
  <si>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</si>
  <si>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</si>
  <si>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</si>
  <si>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</si>
  <si>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</si>
  <si>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</si>
  <si>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</si>
  <si>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</si>
  <si>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</si>
  <si>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</si>
  <si>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</si>
  <si>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</si>
  <si>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</si>
  <si>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</si>
  <si>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</si>
  <si>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</si>
  <si>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</si>
  <si>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</si>
  <si>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</si>
  <si>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</si>
  <si>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</si>
  <si>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</si>
  <si>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</si>
  <si>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</si>
  <si>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</si>
  <si>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</si>
  <si>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</si>
  <si>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</si>
  <si>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</si>
  <si>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</si>
  <si>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</si>
  <si>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</si>
  <si>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</si>
  <si>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</si>
  <si>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</si>
  <si>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</si>
  <si>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</si>
  <si>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</si>
  <si>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</si>
  <si>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</si>
  <si>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</si>
  <si>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</si>
  <si>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</si>
  <si>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</si>
  <si>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</si>
  <si>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</si>
  <si>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</si>
  <si>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</si>
  <si>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</si>
  <si>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</si>
  <si>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</si>
  <si>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</si>
  <si>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</si>
  <si>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</si>
  <si>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</si>
  <si>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</si>
  <si>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</si>
  <si>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</si>
  <si>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</si>
  <si>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</si>
  <si>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</si>
  <si>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</si>
  <si>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</si>
  <si>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</si>
  <si>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</si>
  <si>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</si>
  <si>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</si>
  <si>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</si>
  <si>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</si>
  <si>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</si>
  <si>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</si>
  <si>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</si>
  <si>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</si>
  <si>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</si>
  <si>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</si>
  <si>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</si>
  <si>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</si>
  <si>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</si>
  <si>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</si>
  <si>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</si>
  <si>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</si>
  <si>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</si>
  <si>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</si>
  <si>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</si>
  <si>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</si>
  <si>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</si>
  <si>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</si>
  <si>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</si>
  <si>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</si>
  <si>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</si>
  <si>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</si>
  <si>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</si>
  <si>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</si>
  <si>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</si>
  <si>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</si>
  <si>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</si>
  <si>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</si>
  <si>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</si>
  <si>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</si>
  <si>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</si>
  <si>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</si>
  <si>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</si>
  <si>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</si>
  <si>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</si>
  <si>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</si>
  <si>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</si>
  <si>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</si>
  <si>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</si>
  <si>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</si>
  <si>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</si>
  <si>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</si>
  <si>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</si>
  <si>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</si>
  <si>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</si>
  <si>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</si>
  <si>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</si>
  <si>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</si>
  <si>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</si>
  <si>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</si>
  <si>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</si>
  <si>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</si>
  <si>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</si>
  <si>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</si>
  <si>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</si>
  <si>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</si>
  <si>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</si>
  <si>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</si>
  <si>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</si>
  <si>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</si>
  <si>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</si>
  <si>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</si>
  <si>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</si>
  <si>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</si>
  <si>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</si>
  <si>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</si>
  <si>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</si>
  <si>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</si>
  <si>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</si>
  <si>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</si>
  <si>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</si>
  <si>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</si>
  <si>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</si>
  <si>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</si>
  <si>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</si>
  <si>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</si>
  <si>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</si>
  <si>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</si>
  <si>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</si>
  <si>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</si>
  <si>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</si>
  <si>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</si>
  <si>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</si>
  <si>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</si>
  <si>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</si>
  <si>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</si>
  <si>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</si>
  <si>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</si>
  <si>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</si>
  <si>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</si>
  <si>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</si>
  <si>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</si>
  <si>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</si>
  <si>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</si>
  <si>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</si>
  <si>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</si>
  <si>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</si>
  <si>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</si>
  <si>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</si>
  <si>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</si>
  <si>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</si>
  <si>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</si>
  <si>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</si>
  <si>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</si>
  <si>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</si>
  <si>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</si>
  <si>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</si>
  <si>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</si>
  <si>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</si>
  <si>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</si>
  <si>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</si>
  <si>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</si>
  <si>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</si>
  <si>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</si>
  <si>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</si>
  <si>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</si>
  <si>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</si>
  <si>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</si>
  <si>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</si>
  <si>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</si>
  <si>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</si>
  <si>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</si>
  <si>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</si>
  <si>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</si>
  <si>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</si>
  <si>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</si>
  <si>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</si>
  <si>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</si>
  <si>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</si>
  <si>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</si>
  <si>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</si>
  <si>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</si>
  <si>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</si>
  <si>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</si>
  <si>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</si>
  <si>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</si>
  <si>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</si>
  <si>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</si>
  <si>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</si>
  <si>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</si>
  <si>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</si>
  <si>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</si>
  <si>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</si>
  <si>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</si>
  <si>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</si>
  <si>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</si>
  <si>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</si>
  <si>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</si>
  <si>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</si>
  <si>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</si>
  <si>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</si>
  <si>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</si>
  <si>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</si>
  <si>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</si>
  <si>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</si>
  <si>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</si>
  <si>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</si>
  <si>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</si>
  <si>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</si>
  <si>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</si>
  <si>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</si>
  <si>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</si>
  <si>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</si>
  <si>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</si>
  <si>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</si>
  <si>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</si>
  <si>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</si>
  <si>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</si>
  <si>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</si>
  <si>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</si>
  <si>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</si>
  <si>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</si>
  <si>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</si>
  <si>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</si>
  <si>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</si>
  <si>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</si>
  <si>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</si>
  <si>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</si>
  <si>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</si>
  <si>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</si>
  <si>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</si>
  <si>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</si>
  <si>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</si>
  <si>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</si>
  <si>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</si>
  <si>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</si>
  <si>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</si>
  <si>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</si>
  <si>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</si>
  <si>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</si>
  <si>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</si>
  <si>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</si>
  <si>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</si>
  <si>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</si>
  <si>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</si>
  <si>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</si>
  <si>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</si>
  <si>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</si>
  <si>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</si>
  <si>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</si>
  <si>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</si>
  <si>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</si>
  <si>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</si>
  <si>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</si>
  <si>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</si>
  <si>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</si>
  <si>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</si>
  <si>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</si>
  <si>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</si>
  <si>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</si>
  <si>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</si>
  <si>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</si>
  <si>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</si>
  <si>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</si>
  <si>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</si>
  <si>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</si>
  <si>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</si>
  <si>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</si>
  <si>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</si>
  <si>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</si>
  <si>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</si>
  <si>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</si>
  <si>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</si>
  <si>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</si>
  <si>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</si>
  <si>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</si>
  <si>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</si>
  <si>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</si>
  <si>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</si>
  <si>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</si>
  <si>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</si>
  <si>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</si>
  <si>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</si>
  <si>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</si>
  <si>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</si>
  <si>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</si>
  <si>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</si>
  <si>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</si>
  <si>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</si>
  <si>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</si>
  <si>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</si>
  <si>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</si>
  <si>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</si>
  <si>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</si>
  <si>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</si>
  <si>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</si>
  <si>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</si>
  <si>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</si>
  <si>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</si>
  <si>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</si>
  <si>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</si>
  <si>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</si>
  <si>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</si>
  <si>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</si>
  <si>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</si>
  <si>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</si>
  <si>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</si>
  <si>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</si>
  <si>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</si>
  <si>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</si>
  <si>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</si>
  <si>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</si>
  <si>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</si>
  <si>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</si>
  <si>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</si>
  <si>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</si>
  <si>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</si>
  <si>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</si>
  <si>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</si>
  <si>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</si>
  <si>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</si>
  <si>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</si>
  <si>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</si>
  <si>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</si>
  <si>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</si>
  <si>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</si>
  <si>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</si>
  <si>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</si>
  <si>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</si>
  <si>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</si>
  <si>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</si>
  <si>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</si>
  <si>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</si>
  <si>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</si>
  <si>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</si>
  <si>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</si>
  <si>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</si>
  <si>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</si>
  <si>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</si>
  <si>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</si>
  <si>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</si>
  <si>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</si>
  <si>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</si>
  <si>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</si>
  <si>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</si>
  <si>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</si>
  <si>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</si>
  <si>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</si>
  <si>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</si>
  <si>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</si>
  <si>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</si>
  <si>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</si>
  <si>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</si>
  <si>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</si>
  <si>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</si>
  <si>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</si>
  <si>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</si>
  <si>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</si>
  <si>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</si>
  <si>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</si>
  <si>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</si>
  <si>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</si>
  <si>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</si>
  <si>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</si>
  <si>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</si>
  <si>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</si>
  <si>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</si>
  <si>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</si>
  <si>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</si>
  <si>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</si>
  <si>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</si>
  <si>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</si>
  <si>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</si>
  <si>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</si>
  <si>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</si>
  <si>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</si>
  <si>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</si>
  <si>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</si>
  <si>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</si>
  <si>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</si>
  <si>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</si>
  <si>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</si>
  <si>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</si>
  <si>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</si>
  <si>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</si>
  <si>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</si>
  <si>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</si>
  <si>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</si>
  <si>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</si>
  <si>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</si>
  <si>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</si>
  <si>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</si>
  <si>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</si>
  <si>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</si>
  <si>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</si>
  <si>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</si>
  <si>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</si>
  <si>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</si>
  <si>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</si>
  <si>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</si>
  <si>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</si>
  <si>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</si>
  <si>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</si>
  <si>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</si>
  <si>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</si>
  <si>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</si>
  <si>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</si>
  <si>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</si>
  <si>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</si>
  <si>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</si>
  <si>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</si>
  <si>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</si>
  <si>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</si>
  <si>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</si>
  <si>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</si>
  <si>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</si>
  <si>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</si>
  <si>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</si>
  <si>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</si>
  <si>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</si>
  <si>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</si>
  <si>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</si>
  <si>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</si>
  <si>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</si>
  <si>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</si>
  <si>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</si>
  <si>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</si>
  <si>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</si>
  <si>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</si>
  <si>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</si>
  <si>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</si>
  <si>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</si>
  <si>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</si>
  <si>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</si>
  <si>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</si>
  <si>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</si>
  <si>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</si>
  <si>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</si>
  <si>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</si>
  <si>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</si>
  <si>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</si>
  <si>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</si>
  <si>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</si>
  <si>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</si>
  <si>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</si>
  <si>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</si>
  <si>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</si>
  <si>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</si>
  <si>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</si>
  <si>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</si>
  <si>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</si>
  <si>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</si>
  <si>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</si>
  <si>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</si>
  <si>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</si>
  <si>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</si>
  <si>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</si>
  <si>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</si>
  <si>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</si>
  <si>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</si>
  <si>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</si>
  <si>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</si>
  <si>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</si>
  <si>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</si>
  <si>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</si>
  <si>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</si>
  <si>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</si>
  <si>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</si>
  <si>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</si>
  <si>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</si>
  <si>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</si>
  <si>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</si>
  <si>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</si>
  <si>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</si>
  <si>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</si>
  <si>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</si>
  <si>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</si>
  <si>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</si>
  <si>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</si>
  <si>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</si>
  <si>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</si>
  <si>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</si>
  <si>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</si>
  <si>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</si>
  <si>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</si>
  <si>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</si>
  <si>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</si>
  <si>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</si>
  <si>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</si>
  <si>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</si>
  <si>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</si>
  <si>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</si>
  <si>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</si>
  <si>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</si>
  <si>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</si>
  <si>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</si>
  <si>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</si>
  <si>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</si>
  <si>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</si>
  <si>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</si>
  <si>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</si>
  <si>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</si>
  <si>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</si>
  <si>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</si>
  <si>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</si>
  <si>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</si>
  <si>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</si>
  <si>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</si>
  <si>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</si>
  <si>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</si>
  <si>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</si>
  <si>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</si>
  <si>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</si>
  <si>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</si>
  <si>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</si>
  <si>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</si>
  <si>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</si>
  <si>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</si>
  <si>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</si>
  <si>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</si>
  <si>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</si>
  <si>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</si>
  <si>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</si>
  <si>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</si>
  <si>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</si>
  <si>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</si>
  <si>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</si>
  <si>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</si>
  <si>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</si>
  <si>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</si>
  <si>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</si>
  <si>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</si>
  <si>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</si>
  <si>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</si>
  <si>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</si>
  <si>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</si>
  <si>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</si>
  <si>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</si>
  <si>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</si>
  <si>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</si>
  <si>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</si>
  <si>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</si>
  <si>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</si>
  <si>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</si>
  <si>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</si>
  <si>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</si>
  <si>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</si>
  <si>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</si>
  <si>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</si>
  <si>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</si>
  <si>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</si>
  <si>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</si>
  <si>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</si>
  <si>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</si>
  <si>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</si>
  <si>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</si>
  <si>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</si>
  <si>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</si>
  <si>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</si>
  <si>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</si>
  <si>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</si>
  <si>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</si>
  <si>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</si>
  <si>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</si>
  <si>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</si>
  <si>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</si>
  <si>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</si>
  <si>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</si>
  <si>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</si>
  <si>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</si>
  <si>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</si>
  <si>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</si>
  <si>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</si>
  <si>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</si>
  <si>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</si>
  <si>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</si>
  <si>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</si>
  <si>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</si>
  <si>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</si>
  <si>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</si>
  <si>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</si>
  <si>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</si>
  <si>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</si>
  <si>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</si>
  <si>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</si>
  <si>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</si>
  <si>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</si>
  <si>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</si>
  <si>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</si>
  <si>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</si>
  <si>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</si>
  <si>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</si>
  <si>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</si>
  <si>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</si>
  <si>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</si>
  <si>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</si>
  <si>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</si>
  <si>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</si>
  <si>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</si>
  <si>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</si>
  <si>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</si>
  <si>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</si>
  <si>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</si>
  <si>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</si>
  <si>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</si>
  <si>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</si>
  <si>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</si>
  <si>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</si>
  <si>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</si>
  <si>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</si>
  <si>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</si>
  <si>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</si>
  <si>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</si>
  <si>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</si>
  <si>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</si>
  <si>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</si>
  <si>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</si>
  <si>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</si>
  <si>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</si>
  <si>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</si>
  <si>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</si>
  <si>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</si>
  <si>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</si>
  <si>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</si>
  <si>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</si>
  <si>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</si>
  <si>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</si>
  <si>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</si>
  <si>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</si>
  <si>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</si>
  <si>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</si>
  <si>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</si>
  <si>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</si>
  <si>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</si>
  <si>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</si>
  <si>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</si>
  <si>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</si>
  <si>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</si>
  <si>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</si>
  <si>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</si>
  <si>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</si>
  <si>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</si>
  <si>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</si>
  <si>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</si>
  <si>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</si>
  <si>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</si>
  <si>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</si>
  <si>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</si>
  <si>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</si>
  <si>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</si>
  <si>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</si>
  <si>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</si>
  <si>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</si>
  <si>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</si>
  <si>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</si>
  <si>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</si>
  <si>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</si>
  <si>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</si>
  <si>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</si>
  <si>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</si>
  <si>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</si>
  <si>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</si>
  <si>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</si>
  <si>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</si>
  <si>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</si>
  <si>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</si>
  <si>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</si>
  <si>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</si>
  <si>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</si>
  <si>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</si>
  <si>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</si>
  <si>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</si>
  <si>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</si>
  <si>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</si>
  <si>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</si>
  <si>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</si>
  <si>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</si>
  <si>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</si>
  <si>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</si>
  <si>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</si>
  <si>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</si>
  <si>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</si>
  <si>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</si>
  <si>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</si>
  <si>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</si>
  <si>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</si>
  <si>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</si>
  <si>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</si>
  <si>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</si>
  <si>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</si>
  <si>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</si>
  <si>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</si>
  <si>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</si>
  <si>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</si>
  <si>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</si>
  <si>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</si>
  <si>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</si>
  <si>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</si>
  <si>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</si>
  <si>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</si>
  <si>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</si>
  <si>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</si>
  <si>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</si>
  <si>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</si>
  <si>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</si>
  <si>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</si>
  <si>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</si>
  <si>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</si>
  <si>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</si>
  <si>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</si>
  <si>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</si>
  <si>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</si>
  <si>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</si>
  <si>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</si>
  <si>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</si>
  <si>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</si>
  <si>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</si>
  <si>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</si>
  <si>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</si>
  <si>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</si>
  <si>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</si>
  <si>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</si>
  <si>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</si>
  <si>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</si>
  <si>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</si>
  <si>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</si>
  <si>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</si>
  <si>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</si>
  <si>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</si>
  <si>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</si>
  <si>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</si>
  <si>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</si>
  <si>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</si>
  <si>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</si>
  <si>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</si>
  <si>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</si>
  <si>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</si>
  <si>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</si>
  <si>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</si>
  <si>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</si>
  <si>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</si>
  <si>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</si>
  <si>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</si>
  <si>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</si>
  <si>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</si>
  <si>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</si>
  <si>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</si>
  <si>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</si>
  <si>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</si>
  <si>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</si>
  <si>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</si>
  <si>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</si>
  <si>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</si>
  <si>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</si>
  <si>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</si>
  <si>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</si>
  <si>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</si>
  <si>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</si>
  <si>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</si>
  <si>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</si>
  <si>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</si>
  <si>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</si>
  <si>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</si>
  <si>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</si>
  <si>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</si>
  <si>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</si>
  <si>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</si>
  <si>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</si>
  <si>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</si>
  <si>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</si>
  <si>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</si>
  <si>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</si>
  <si>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</si>
  <si>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</si>
  <si>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</si>
  <si>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</si>
  <si>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</si>
  <si>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</si>
  <si>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</si>
  <si>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</si>
  <si>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</si>
  <si>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</si>
  <si>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</si>
  <si>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</si>
  <si>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</si>
  <si>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</si>
  <si>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</si>
  <si>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</si>
  <si>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</si>
  <si>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</si>
  <si>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</si>
  <si>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</si>
  <si>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</si>
  <si>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</si>
  <si>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</si>
  <si>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</si>
  <si>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</si>
  <si>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</si>
  <si>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</si>
  <si>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</si>
  <si>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</si>
  <si>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</si>
  <si>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</si>
  <si>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</si>
  <si>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</si>
  <si>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</si>
  <si>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</si>
  <si>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</si>
  <si>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</si>
  <si>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</si>
  <si>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</si>
  <si>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</si>
  <si>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</si>
  <si>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</si>
  <si>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</si>
  <si>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</si>
  <si>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</si>
  <si>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</si>
  <si>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</si>
  <si>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</si>
  <si>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</si>
  <si>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</si>
  <si>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</si>
  <si>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</si>
  <si>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</si>
  <si>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</si>
  <si>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</si>
  <si>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</si>
  <si>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</si>
  <si>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</si>
  <si>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</si>
  <si>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</si>
  <si>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</si>
  <si>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</si>
  <si>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</si>
  <si>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</si>
  <si>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</si>
  <si>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</si>
  <si>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</si>
  <si>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</si>
  <si>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</si>
  <si>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</si>
  <si>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</si>
  <si>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</si>
  <si>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</si>
  <si>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</si>
  <si>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</si>
  <si>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</si>
  <si>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</si>
  <si>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</si>
  <si>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</si>
  <si>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</si>
  <si>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</si>
  <si>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</si>
  <si>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</si>
  <si>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</si>
  <si>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</si>
  <si>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</si>
  <si>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</si>
  <si>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</si>
  <si>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</si>
  <si>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</si>
  <si>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</si>
  <si>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</si>
  <si>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</si>
  <si>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</si>
  <si>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</si>
  <si>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</si>
  <si>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</si>
  <si>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</si>
  <si>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</si>
  <si>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</si>
  <si>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</si>
  <si>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</si>
  <si>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</si>
  <si>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</si>
  <si>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</si>
  <si>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</si>
  <si>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</si>
  <si>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</si>
  <si>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</si>
  <si>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</si>
  <si>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</si>
  <si>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</si>
  <si>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</si>
  <si>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</si>
  <si>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</si>
  <si>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</si>
  <si>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</si>
  <si>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</si>
  <si>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</si>
  <si>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</si>
  <si>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</si>
  <si>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</si>
  <si>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</si>
  <si>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</si>
  <si>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</si>
  <si>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</si>
  <si>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</si>
  <si>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</si>
  <si>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</si>
  <si>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</si>
  <si>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</si>
  <si>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</si>
  <si>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</si>
  <si>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</si>
  <si>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</si>
  <si>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</si>
  <si>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</si>
  <si>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</si>
  <si>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</si>
  <si>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</si>
  <si>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</si>
  <si>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</si>
  <si>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</si>
  <si>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</si>
  <si>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</si>
  <si>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</si>
  <si>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</si>
  <si>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</si>
  <si>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</si>
  <si>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</si>
  <si>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</si>
  <si>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</si>
  <si>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</si>
  <si>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</si>
  <si>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</si>
  <si>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</si>
  <si>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</si>
  <si>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</si>
  <si>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</si>
  <si>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</si>
  <si>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</si>
  <si>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</si>
  <si>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</si>
  <si>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</si>
  <si>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</si>
  <si>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</si>
  <si>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</si>
  <si>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</si>
  <si>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</si>
  <si>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</si>
  <si>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</si>
  <si>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</si>
  <si>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</si>
  <si>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</si>
  <si>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</si>
  <si>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</si>
  <si>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</si>
  <si>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</si>
  <si>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</si>
  <si>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</si>
  <si>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</si>
  <si>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</si>
  <si>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</si>
  <si>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</si>
  <si>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</si>
  <si>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</si>
  <si>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</si>
  <si>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</si>
  <si>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</si>
  <si>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</si>
  <si>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</si>
  <si>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</si>
  <si>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</si>
  <si>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</si>
  <si>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</si>
  <si>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</si>
  <si>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</si>
  <si>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</si>
  <si>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</si>
  <si>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</si>
  <si>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</si>
  <si>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</si>
  <si>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</si>
  <si>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</si>
  <si>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</si>
  <si>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</si>
  <si>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</si>
  <si>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</si>
  <si>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</si>
  <si>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</si>
  <si>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</si>
  <si>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</si>
  <si>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</si>
  <si>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</si>
  <si>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</si>
  <si>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</si>
  <si>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</si>
  <si>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</si>
  <si>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</si>
  <si>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</si>
  <si>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</si>
  <si>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</si>
  <si>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</si>
  <si>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</si>
  <si>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</si>
  <si>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</si>
  <si>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</si>
  <si>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</si>
  <si>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</si>
  <si>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</si>
  <si>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</si>
  <si>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</si>
  <si>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</si>
  <si>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</si>
  <si>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</si>
  <si>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</si>
  <si>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</si>
  <si>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</si>
  <si>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</si>
  <si>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</si>
  <si>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</si>
  <si>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</si>
  <si>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</si>
  <si>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</si>
  <si>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</si>
  <si>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</si>
  <si>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</si>
  <si>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</si>
  <si>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</si>
  <si>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</si>
  <si>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</si>
  <si>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</si>
  <si>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</si>
  <si>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</si>
  <si>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</si>
  <si>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</si>
  <si>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</si>
  <si>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</si>
  <si>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</si>
  <si>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</si>
  <si>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</si>
  <si>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</si>
  <si>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</si>
  <si>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</si>
  <si>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</si>
  <si>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</si>
  <si>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</si>
  <si>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</si>
  <si>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</si>
  <si>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</si>
  <si>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</si>
  <si>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</si>
  <si>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</si>
  <si>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</si>
  <si>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</si>
  <si>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</si>
  <si>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</si>
  <si>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</si>
  <si>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</si>
  <si>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</si>
  <si>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</si>
  <si>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</si>
  <si>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</si>
  <si>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</si>
  <si>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</si>
  <si>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</si>
  <si>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</si>
  <si>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</si>
  <si>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</si>
  <si>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</si>
  <si>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</si>
  <si>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</si>
  <si>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</si>
  <si>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</si>
  <si>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</si>
  <si>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</si>
  <si>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</si>
  <si>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</si>
  <si>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</si>
  <si>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</si>
  <si>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</si>
  <si>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</si>
  <si>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</si>
  <si>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</si>
  <si>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</si>
  <si>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</si>
  <si>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</si>
  <si>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</si>
  <si>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</si>
  <si>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</si>
  <si>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</si>
  <si>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</si>
  <si>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</si>
  <si>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</si>
  <si>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</si>
  <si>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</si>
  <si>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</si>
  <si>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</si>
  <si>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</si>
  <si>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</si>
  <si>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</si>
  <si>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</si>
  <si>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</si>
  <si>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</si>
  <si>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</si>
  <si>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</si>
  <si>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</si>
  <si>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</si>
  <si>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</si>
  <si>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</si>
  <si>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</si>
  <si>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</si>
  <si>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</si>
  <si>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</si>
  <si>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</si>
  <si>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</si>
  <si>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</si>
  <si>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</si>
  <si>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</si>
  <si>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</si>
  <si>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</si>
  <si>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</si>
  <si>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</si>
  <si>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</si>
  <si>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</si>
  <si>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</si>
  <si>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</si>
  <si>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</si>
  <si>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</si>
  <si>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</si>
  <si>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</si>
  <si>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</si>
  <si>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</si>
  <si>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</si>
  <si>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</si>
  <si>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</si>
  <si>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</si>
  <si>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</si>
  <si>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</si>
  <si>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</si>
  <si>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</si>
  <si>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</si>
  <si>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</si>
  <si>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</si>
  <si>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</si>
  <si>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</si>
  <si>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</si>
  <si>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</si>
  <si>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</si>
  <si>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</si>
  <si>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</si>
  <si>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</si>
  <si>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</si>
  <si>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</si>
  <si>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</si>
  <si>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</si>
  <si>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</si>
  <si>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</si>
  <si>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</si>
  <si>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</si>
  <si>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</si>
  <si>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</si>
  <si>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</si>
  <si>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</si>
  <si>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</si>
  <si>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</si>
  <si>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</si>
  <si>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</si>
  <si>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</si>
  <si>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</si>
  <si>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</si>
  <si>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</si>
  <si>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</si>
  <si>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</si>
  <si>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</si>
  <si>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</si>
  <si>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</si>
  <si>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</si>
  <si>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</si>
  <si>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</si>
  <si>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</si>
  <si>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</si>
  <si>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</si>
  <si>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</si>
  <si>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</si>
  <si>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</si>
  <si>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</si>
  <si>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</si>
  <si>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</si>
  <si>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</si>
  <si>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</si>
  <si>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</si>
  <si>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</si>
  <si>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</si>
  <si>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</si>
  <si>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</si>
  <si>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</si>
  <si>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</si>
  <si>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</si>
  <si>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</si>
  <si>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</si>
  <si>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</si>
  <si>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</si>
  <si>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</si>
  <si>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</si>
  <si>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</si>
  <si>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</si>
  <si>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</si>
  <si>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</si>
  <si>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</si>
  <si>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</si>
  <si>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</si>
  <si>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</si>
  <si>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</si>
  <si>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</si>
  <si>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</si>
  <si>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</si>
  <si>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</si>
  <si>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</si>
  <si>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</si>
  <si>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</si>
  <si>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</si>
  <si>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</si>
  <si>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</si>
  <si>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</si>
  <si>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</si>
  <si>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</si>
  <si>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</si>
  <si>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</si>
  <si>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</si>
  <si>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</si>
  <si>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</si>
  <si>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</si>
  <si>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</si>
  <si>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</si>
  <si>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</si>
  <si>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</si>
  <si>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</si>
  <si>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</si>
  <si>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</si>
  <si>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</si>
  <si>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</si>
  <si>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</si>
  <si>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</si>
  <si>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</si>
  <si>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</si>
  <si>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</si>
  <si>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</si>
  <si>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</si>
  <si>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</si>
  <si>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</si>
  <si>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</si>
  <si>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</si>
  <si>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</si>
  <si>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</si>
  <si>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</si>
  <si>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</si>
  <si>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</si>
  <si>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</si>
  <si>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</si>
  <si>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</si>
  <si>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</si>
  <si>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</si>
  <si>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</si>
  <si>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</si>
  <si>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</si>
  <si>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</si>
  <si>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</si>
  <si>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</si>
  <si>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</si>
  <si>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</si>
  <si>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</si>
  <si>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</si>
  <si>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</si>
  <si>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</si>
  <si>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</si>
  <si>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</si>
  <si>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</si>
  <si>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</si>
  <si>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</si>
  <si>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</si>
  <si>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</si>
  <si>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</si>
  <si>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</si>
  <si>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</si>
  <si>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</si>
  <si>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</si>
  <si>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</si>
  <si>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</si>
  <si>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</si>
  <si>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</si>
  <si>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</si>
  <si>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</si>
  <si>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</si>
  <si>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</si>
  <si>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</si>
  <si>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</si>
  <si>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</si>
  <si>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</si>
  <si>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</si>
  <si>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</si>
  <si>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</si>
  <si>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</si>
  <si>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</si>
  <si>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</si>
  <si>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</si>
  <si>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</si>
  <si>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</si>
  <si>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</si>
  <si>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</si>
  <si>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</si>
  <si>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</si>
  <si>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</si>
  <si>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</si>
  <si>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</si>
  <si>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</si>
  <si>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</si>
  <si>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</si>
  <si>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</si>
  <si>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</si>
  <si>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</si>
  <si>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</si>
  <si>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</si>
  <si>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</si>
  <si>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</si>
  <si>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</si>
  <si>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</si>
  <si>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</si>
  <si>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</si>
  <si>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</si>
  <si>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</si>
  <si>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</si>
  <si>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</si>
  <si>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</si>
  <si>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</si>
  <si>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</si>
  <si>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</si>
  <si>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</si>
  <si>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</si>
  <si>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</si>
  <si>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</si>
  <si>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</si>
  <si>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</si>
  <si>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</si>
  <si>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</si>
  <si>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</si>
  <si>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</si>
  <si>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</si>
  <si>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</si>
  <si>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</si>
  <si>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</si>
  <si>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</si>
  <si>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</si>
  <si>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</si>
  <si>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</si>
  <si>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</si>
  <si>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</si>
  <si>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</si>
  <si>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</si>
  <si>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</si>
  <si>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</si>
  <si>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</si>
  <si>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</si>
  <si>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</si>
  <si>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</si>
  <si>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</si>
  <si>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</si>
  <si>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</si>
  <si>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</si>
  <si>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</si>
  <si>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</si>
  <si>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</si>
  <si>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</si>
  <si>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</si>
  <si>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</si>
  <si>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</si>
  <si>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</si>
  <si>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</si>
  <si>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</si>
  <si>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</si>
  <si>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</si>
  <si>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</si>
  <si>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</si>
  <si>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</si>
  <si>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</si>
  <si>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</si>
  <si>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</si>
  <si>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</si>
  <si>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</si>
  <si>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</si>
  <si>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</si>
  <si>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</si>
  <si>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</si>
  <si>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</si>
  <si>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</si>
  <si>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</si>
  <si>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</si>
  <si>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</si>
  <si>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</si>
  <si>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</si>
  <si>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</si>
  <si>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</si>
  <si>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</si>
  <si>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</si>
  <si>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</si>
  <si>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</si>
  <si>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</si>
  <si>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</si>
  <si>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</si>
  <si>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</si>
  <si>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</si>
  <si>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</si>
  <si>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</si>
  <si>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</si>
  <si>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</si>
  <si>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</si>
  <si>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</si>
  <si>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</si>
  <si>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</si>
  <si>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</si>
  <si>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</si>
  <si>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</si>
  <si>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</si>
  <si>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</si>
  <si>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</si>
  <si>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</si>
  <si>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</si>
  <si>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</si>
  <si>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</si>
  <si>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</si>
  <si>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</si>
  <si>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</si>
  <si>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</si>
  <si>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</si>
  <si>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</si>
  <si>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</si>
  <si>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</si>
  <si>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</si>
  <si>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</si>
  <si>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</si>
  <si>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</si>
  <si>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</si>
  <si>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</si>
  <si>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</si>
  <si>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</si>
  <si>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</si>
  <si>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</si>
  <si>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</si>
  <si>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</si>
  <si>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</si>
  <si>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</si>
  <si>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</si>
  <si>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</si>
  <si>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</si>
  <si>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</si>
  <si>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</si>
  <si>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</si>
  <si>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</si>
  <si>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</si>
  <si>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</si>
  <si>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</si>
  <si>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</si>
  <si>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</si>
  <si>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</si>
  <si>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</si>
  <si>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</si>
  <si>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</si>
  <si>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</si>
  <si>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</si>
  <si>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</si>
  <si>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</si>
  <si>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</si>
  <si>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</si>
  <si>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</si>
  <si>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</si>
  <si>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</si>
  <si>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</si>
  <si>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</si>
  <si>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</si>
  <si>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</si>
  <si>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</si>
  <si>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</si>
  <si>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</si>
  <si>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</si>
  <si>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</si>
  <si>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</si>
  <si>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</si>
  <si>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</si>
  <si>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</si>
  <si>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</si>
  <si>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</si>
  <si>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</si>
  <si>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</si>
  <si>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</si>
  <si>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</si>
  <si>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</si>
  <si>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</si>
  <si>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</si>
  <si>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</si>
  <si>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</si>
  <si>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</si>
  <si>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</si>
  <si>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</si>
  <si>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</si>
  <si>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</si>
  <si>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</si>
  <si>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</si>
  <si>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</si>
  <si>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</si>
  <si>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</si>
  <si>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</si>
  <si>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</si>
  <si>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</si>
  <si>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</si>
  <si>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</si>
  <si>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</si>
  <si>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</si>
  <si>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</si>
  <si>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</si>
  <si>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</si>
  <si>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</si>
  <si>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</si>
  <si>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</si>
  <si>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</si>
  <si>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</si>
  <si>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</si>
  <si>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</si>
  <si>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</si>
  <si>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</si>
  <si>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</si>
  <si>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</si>
  <si>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</si>
  <si>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</si>
  <si>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</si>
  <si>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</si>
  <si>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</si>
  <si>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</si>
  <si>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</si>
  <si>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</si>
  <si>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</si>
  <si>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</si>
  <si>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</si>
  <si>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</si>
  <si>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</si>
  <si>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</si>
  <si>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</si>
  <si>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</si>
  <si>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</si>
  <si>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</si>
  <si>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</si>
  <si>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</si>
  <si>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</si>
  <si>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</si>
  <si>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</si>
  <si>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</si>
  <si>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</si>
  <si>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</si>
  <si>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</si>
  <si>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</si>
  <si>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</si>
  <si>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</si>
  <si>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</si>
  <si>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</si>
  <si>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</si>
  <si>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</si>
  <si>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</si>
  <si>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</si>
  <si>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</si>
  <si>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</si>
  <si>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</si>
  <si>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</si>
  <si>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</si>
  <si>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</si>
  <si>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</si>
  <si>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</si>
  <si>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</si>
  <si>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</si>
  <si>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</si>
  <si>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</si>
  <si>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</si>
  <si>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</si>
  <si>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</si>
  <si>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</si>
  <si>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</si>
  <si>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</si>
  <si>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</si>
  <si>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</si>
  <si>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</si>
  <si>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</si>
  <si>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</si>
  <si>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</si>
  <si>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</si>
  <si>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</si>
  <si>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</si>
  <si>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</si>
  <si>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</si>
  <si>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</si>
  <si>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</si>
  <si>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</si>
  <si>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</si>
  <si>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</si>
  <si>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</si>
  <si>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</si>
  <si>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</si>
  <si>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</si>
  <si>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</si>
  <si>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</si>
  <si>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</si>
  <si>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</si>
  <si>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</si>
  <si>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</si>
  <si>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</si>
  <si>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</si>
  <si>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</si>
  <si>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</si>
  <si>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</si>
  <si>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</si>
  <si>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</si>
  <si>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</si>
  <si>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</si>
  <si>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</si>
  <si>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</si>
  <si>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</si>
  <si>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</si>
  <si>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</si>
  <si>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</si>
  <si>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</si>
  <si>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</si>
  <si>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</si>
  <si>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</si>
  <si>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</si>
  <si>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</si>
  <si>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</si>
  <si>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</si>
  <si>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</si>
  <si>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</si>
  <si>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</si>
  <si>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</si>
  <si>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</si>
  <si>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</si>
  <si>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</si>
  <si>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</si>
  <si>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</si>
  <si>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</si>
  <si>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</si>
  <si>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</si>
  <si>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</si>
  <si>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</si>
  <si>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</si>
  <si>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</si>
  <si>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</si>
  <si>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</si>
  <si>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</si>
  <si>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</si>
  <si>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</si>
  <si>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</si>
  <si>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</si>
  <si>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</si>
  <si>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</si>
  <si>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</si>
  <si>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</si>
  <si>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</si>
  <si>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</si>
  <si>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</si>
  <si>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</si>
  <si>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</si>
  <si>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</si>
  <si>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</si>
  <si>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</si>
  <si>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</si>
  <si>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</si>
  <si>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</si>
  <si>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</si>
  <si>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</si>
  <si>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</si>
  <si>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</si>
  <si>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</si>
  <si>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</si>
  <si>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</si>
  <si>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</si>
  <si>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</si>
  <si>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</si>
  <si>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</si>
  <si>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</si>
  <si>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</si>
  <si>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</si>
  <si>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</si>
  <si>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</si>
  <si>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</si>
  <si>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</si>
  <si>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</si>
  <si>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</si>
  <si>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</si>
  <si>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</si>
  <si>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</si>
  <si>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</si>
  <si>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</si>
  <si>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</si>
  <si>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</si>
  <si>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</si>
  <si>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</si>
  <si>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</si>
  <si>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</si>
  <si>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</si>
  <si>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</si>
  <si>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</si>
  <si>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</si>
  <si>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</si>
  <si>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</si>
  <si>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</si>
  <si>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</si>
  <si>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</si>
  <si>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</si>
  <si>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</si>
  <si>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</si>
  <si>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</si>
  <si>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</si>
  <si>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</si>
  <si>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</si>
  <si>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</si>
  <si>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</si>
  <si>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</si>
  <si>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</si>
  <si>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</si>
  <si>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</si>
  <si>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</si>
  <si>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</si>
  <si>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</si>
  <si>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</si>
  <si>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</si>
  <si>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</si>
  <si>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</si>
  <si>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</si>
  <si>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</si>
  <si>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</si>
  <si>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</si>
  <si>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</si>
  <si>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</si>
  <si>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</si>
  <si>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</si>
  <si>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</si>
  <si>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</si>
  <si>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</si>
  <si>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</si>
  <si>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</si>
  <si>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</si>
  <si>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</si>
  <si>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</si>
  <si>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</si>
  <si>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</si>
  <si>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</si>
  <si>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</si>
  <si>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</si>
  <si>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</si>
  <si>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</si>
  <si>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</si>
  <si>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</si>
  <si>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</si>
  <si>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</si>
  <si>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</si>
  <si>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</si>
  <si>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</si>
  <si>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</si>
  <si>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</si>
  <si>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</si>
  <si>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</si>
  <si>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</si>
  <si>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</si>
  <si>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</si>
  <si>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</si>
  <si>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</si>
  <si>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</si>
  <si>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</si>
  <si>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</si>
  <si>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</si>
  <si>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</si>
  <si>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</si>
  <si>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</si>
  <si>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</si>
  <si>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</si>
  <si>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</si>
  <si>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</si>
  <si>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</si>
  <si>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</si>
  <si>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</si>
  <si>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</si>
  <si>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</si>
  <si>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</si>
  <si>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</si>
  <si>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</si>
  <si>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</si>
  <si>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</si>
  <si>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</si>
  <si>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</si>
  <si>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</si>
  <si>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</si>
  <si>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</si>
  <si>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</si>
  <si>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</si>
  <si>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</si>
  <si>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</si>
  <si>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</si>
  <si>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</si>
  <si>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</si>
  <si>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</si>
  <si>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</si>
  <si>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</si>
  <si>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</si>
  <si>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</si>
  <si>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</si>
  <si>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</si>
  <si>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</si>
  <si>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</si>
  <si>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</si>
  <si>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</si>
  <si>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</si>
  <si>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</si>
  <si>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</si>
  <si>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</si>
  <si>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</si>
  <si>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</si>
  <si>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</si>
  <si>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</si>
  <si>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</si>
  <si>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</si>
  <si>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</si>
  <si>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</si>
  <si>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</si>
  <si>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</si>
  <si>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</si>
  <si>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</si>
  <si>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</si>
  <si>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</si>
  <si>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</si>
  <si>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</si>
  <si>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</si>
  <si>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</si>
  <si>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</si>
  <si>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</si>
  <si>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</si>
  <si>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</si>
  <si>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</si>
  <si>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</si>
  <si>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</si>
  <si>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</si>
  <si>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</si>
  <si>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</si>
  <si>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</si>
  <si>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</si>
  <si>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</si>
  <si>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</si>
  <si>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</si>
  <si>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</si>
  <si>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</si>
  <si>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</si>
  <si>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</si>
  <si>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</si>
  <si>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</si>
  <si>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</si>
  <si>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</si>
  <si>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</si>
  <si>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</si>
  <si>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</si>
  <si>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</si>
  <si>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</si>
  <si>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</si>
  <si>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</si>
  <si>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</si>
  <si>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</si>
  <si>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</si>
  <si>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</si>
  <si>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</si>
  <si>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</si>
  <si>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</si>
  <si>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</si>
  <si>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</si>
  <si>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</si>
  <si>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</si>
  <si>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</si>
  <si>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</si>
  <si>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</si>
  <si>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</si>
  <si>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</si>
  <si>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</si>
  <si>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</si>
  <si>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</si>
  <si>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</si>
  <si>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</si>
  <si>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</si>
  <si>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</si>
  <si>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</si>
  <si>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</si>
  <si>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</si>
  <si>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</si>
  <si>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</si>
  <si>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</si>
  <si>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</si>
  <si>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</si>
  <si>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</si>
  <si>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</si>
  <si>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</si>
  <si>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</si>
  <si>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</si>
  <si>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</si>
  <si>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</si>
  <si>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</si>
  <si>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</si>
  <si>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</si>
  <si>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</si>
  <si>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</si>
  <si>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</si>
  <si>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</si>
  <si>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</si>
  <si>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</si>
  <si>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</si>
  <si>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</si>
  <si>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</si>
  <si>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</si>
  <si>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</si>
  <si>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</si>
  <si>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</si>
  <si>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</si>
  <si>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</si>
  <si>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</si>
  <si>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</si>
  <si>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</si>
  <si>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</si>
  <si>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</si>
  <si>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</si>
  <si>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</si>
  <si>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</si>
  <si>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</si>
  <si>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</si>
  <si>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</si>
  <si>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</si>
  <si>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</si>
  <si>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</si>
  <si>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</si>
  <si>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</si>
  <si>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</si>
  <si>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</si>
  <si>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</si>
  <si>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</si>
  <si>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</si>
  <si>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</si>
  <si>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</si>
  <si>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</si>
  <si>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</si>
  <si>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</si>
  <si>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</si>
  <si>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</si>
  <si>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</si>
  <si>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</si>
  <si>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</si>
  <si>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</si>
  <si>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</si>
  <si>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</si>
  <si>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</si>
  <si>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</si>
  <si>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</si>
  <si>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</si>
  <si>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</si>
  <si>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</si>
  <si>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</si>
  <si>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</si>
  <si>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</si>
  <si>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</si>
  <si>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</si>
  <si>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</si>
  <si>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</si>
  <si>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</si>
  <si>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</si>
  <si>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</si>
  <si>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</si>
  <si>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</si>
  <si>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</si>
  <si>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</si>
  <si>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</si>
  <si>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</si>
  <si>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</si>
  <si>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</si>
  <si>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</si>
  <si>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</si>
  <si>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</si>
  <si>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</si>
  <si>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</si>
  <si>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</si>
  <si>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</si>
  <si>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</si>
  <si>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</si>
  <si>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</si>
  <si>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</si>
  <si>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</si>
  <si>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</si>
  <si>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</si>
  <si>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</si>
  <si>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</si>
  <si>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</si>
  <si>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</si>
  <si>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</si>
  <si>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</si>
  <si>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</si>
  <si>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</si>
  <si>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</si>
  <si>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</si>
  <si>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</si>
  <si>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</si>
  <si>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</si>
  <si>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</si>
  <si>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</si>
  <si>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</si>
  <si>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</si>
  <si>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</si>
  <si>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</si>
  <si>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</si>
  <si>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</si>
  <si>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</si>
  <si>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</si>
  <si>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</si>
  <si>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</si>
  <si>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</si>
  <si>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</si>
  <si>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</si>
  <si>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</si>
  <si>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</si>
  <si>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</si>
  <si>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</si>
  <si>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</si>
  <si>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</si>
  <si>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</si>
  <si>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</si>
  <si>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</si>
  <si>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</si>
  <si>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</si>
  <si>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</si>
  <si>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</si>
  <si>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</si>
  <si>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</si>
  <si>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</si>
  <si>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</si>
  <si>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</si>
  <si>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</si>
  <si>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</si>
  <si>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</si>
  <si>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</si>
  <si>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</si>
  <si>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</si>
  <si>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</si>
  <si>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</si>
  <si>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</si>
  <si>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</si>
  <si>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</si>
  <si>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</si>
  <si>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</si>
  <si>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</si>
  <si>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</si>
  <si>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</si>
  <si>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</si>
  <si>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</si>
  <si>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</si>
  <si>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</si>
  <si>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</si>
  <si>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</si>
  <si>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</si>
  <si>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</si>
  <si>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</si>
  <si>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</si>
  <si>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</si>
  <si>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</si>
  <si>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</si>
  <si>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</si>
  <si>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</si>
  <si>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</si>
  <si>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</si>
  <si>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</si>
  <si>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</si>
  <si>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</si>
  <si>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</si>
  <si>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</si>
  <si>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</si>
  <si>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</si>
  <si>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</si>
  <si>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</si>
  <si>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</si>
  <si>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</si>
  <si>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</si>
  <si>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</si>
  <si>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</si>
  <si>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</si>
  <si>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</si>
  <si>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</si>
  <si>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</si>
  <si>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</si>
  <si>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</si>
  <si>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</si>
  <si>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</si>
  <si>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</si>
  <si>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</si>
  <si>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</si>
  <si>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</si>
  <si>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</si>
  <si>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</si>
  <si>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</si>
  <si>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</si>
  <si>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</si>
  <si>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</si>
  <si>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</si>
  <si>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</si>
  <si>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</si>
  <si>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</si>
  <si>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</si>
  <si>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</si>
  <si>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</si>
  <si>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</si>
  <si>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</si>
  <si>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</si>
  <si>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</si>
  <si>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</si>
  <si>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</si>
  <si>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</si>
  <si>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</si>
  <si>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</si>
  <si>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</si>
  <si>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</si>
  <si>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</si>
  <si>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</si>
  <si>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</si>
  <si>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</si>
  <si>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</si>
  <si>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</si>
  <si>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</si>
  <si>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</si>
  <si>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</si>
  <si>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</si>
  <si>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</si>
  <si>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</si>
  <si>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</si>
  <si>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</si>
  <si>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</si>
  <si>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</si>
  <si>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</si>
  <si>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</si>
  <si>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</si>
  <si>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</si>
  <si>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</si>
  <si>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</si>
  <si>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</si>
  <si>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</si>
  <si>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</si>
  <si>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</si>
  <si>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</si>
  <si>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</si>
  <si>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</si>
  <si>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</si>
  <si>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</si>
  <si>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</si>
  <si>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</si>
  <si>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</si>
  <si>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</si>
  <si>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</si>
  <si>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</si>
  <si>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</si>
  <si>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</si>
  <si>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</si>
  <si>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</si>
  <si>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</si>
  <si>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</si>
  <si>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</si>
  <si>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</si>
  <si>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</si>
  <si>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</si>
  <si>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</si>
  <si>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</si>
  <si>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</si>
  <si>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</si>
  <si>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</si>
  <si>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</si>
  <si>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</si>
  <si>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</si>
  <si>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</si>
  <si>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</si>
  <si>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</si>
  <si>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</si>
  <si>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</si>
  <si>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</si>
  <si>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</si>
  <si>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</si>
  <si>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</si>
  <si>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</si>
  <si>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</si>
  <si>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</si>
  <si>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</si>
  <si>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</si>
  <si>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</si>
  <si>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</si>
  <si>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</si>
  <si>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</si>
  <si>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</si>
  <si>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</si>
  <si>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</si>
  <si>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</si>
  <si>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</si>
  <si>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</si>
  <si>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</si>
  <si>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</si>
  <si>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</si>
  <si>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</si>
  <si>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</si>
  <si>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</si>
  <si>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</si>
  <si>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</si>
  <si>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</si>
  <si>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</si>
  <si>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</si>
  <si>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</si>
  <si>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</si>
  <si>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</si>
  <si>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</si>
  <si>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</si>
  <si>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</si>
  <si>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</si>
  <si>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</si>
  <si>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</si>
  <si>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</si>
  <si>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</si>
  <si>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</si>
  <si>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</si>
  <si>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</si>
  <si>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</si>
  <si>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</si>
  <si>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</si>
  <si>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</si>
  <si>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</si>
  <si>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</si>
  <si>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</si>
  <si>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</si>
  <si>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</si>
  <si>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</si>
  <si>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</si>
  <si>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</si>
  <si>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</si>
  <si>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</si>
  <si>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</si>
  <si>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</si>
  <si>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</si>
  <si>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</si>
  <si>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</si>
  <si>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</si>
  <si>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</si>
  <si>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</si>
  <si>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</si>
  <si>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</si>
  <si>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</si>
  <si>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</si>
  <si>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</si>
  <si>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</si>
  <si>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</si>
  <si>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</si>
  <si>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</si>
  <si>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</si>
  <si>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</si>
  <si>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</si>
  <si>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</si>
  <si>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</si>
  <si>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</si>
  <si>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</si>
  <si>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</si>
  <si>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</si>
  <si>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</si>
  <si>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</si>
  <si>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</si>
  <si>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</si>
  <si>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</si>
  <si>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</si>
  <si>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</si>
  <si>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</si>
  <si>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</si>
  <si>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</si>
  <si>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</si>
  <si>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</si>
  <si>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</si>
  <si>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</si>
  <si>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</si>
  <si>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</si>
  <si>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</si>
  <si>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</si>
  <si>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</si>
  <si>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</si>
  <si>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</si>
  <si>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</si>
  <si>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</si>
  <si>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</si>
  <si>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</si>
  <si>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</si>
  <si>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</si>
  <si>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</si>
  <si>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</si>
  <si>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</si>
  <si>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</si>
  <si>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</si>
  <si>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</si>
  <si>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</si>
  <si>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</si>
  <si>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</si>
  <si>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</si>
  <si>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</si>
  <si>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</si>
  <si>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</si>
  <si>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</si>
  <si>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</si>
  <si>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</si>
  <si>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</si>
  <si>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</si>
  <si>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</si>
  <si>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</si>
  <si>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</si>
  <si>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</si>
  <si>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</si>
  <si>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</si>
  <si>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</si>
  <si>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</si>
  <si>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</si>
  <si>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</si>
  <si>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</si>
  <si>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</si>
  <si>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</si>
  <si>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</si>
  <si>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</si>
  <si>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</si>
  <si>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</si>
  <si>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</si>
  <si>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</si>
  <si>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</si>
  <si>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</si>
  <si>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</si>
  <si>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</si>
  <si>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</si>
  <si>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</si>
  <si>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</si>
  <si>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</si>
  <si>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</si>
  <si>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</si>
  <si>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</si>
  <si>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</si>
  <si>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</si>
  <si>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</si>
  <si>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</si>
  <si>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</si>
  <si>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</si>
  <si>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</si>
  <si>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</si>
  <si>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</si>
  <si>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</si>
  <si>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</si>
  <si>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</si>
  <si>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</si>
  <si>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</si>
  <si>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</si>
  <si>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</si>
  <si>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</si>
  <si>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</si>
  <si>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</si>
  <si>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</si>
  <si>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</si>
  <si>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</si>
  <si>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</si>
  <si>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</si>
  <si>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</si>
  <si>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</si>
  <si>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</si>
  <si>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</si>
  <si>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</si>
  <si>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</si>
  <si>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</si>
  <si>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</si>
  <si>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</si>
  <si>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</si>
  <si>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</si>
  <si>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</si>
  <si>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</si>
  <si>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</si>
  <si>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</si>
  <si>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</si>
  <si>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</si>
  <si>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</si>
  <si>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</si>
  <si>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</si>
  <si>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</si>
  <si>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</si>
  <si>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</si>
  <si>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</si>
  <si>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</si>
  <si>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</si>
  <si>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</si>
  <si>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</si>
  <si>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</si>
  <si>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</si>
  <si>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</si>
  <si>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</si>
  <si>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</si>
  <si>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</si>
  <si>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</si>
  <si>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</si>
  <si>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</si>
  <si>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</si>
  <si>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</si>
  <si>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</si>
  <si>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</si>
  <si>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</si>
  <si>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</si>
  <si>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</si>
  <si>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</si>
  <si>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</si>
  <si>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</si>
  <si>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</si>
  <si>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</si>
  <si>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</si>
  <si>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</si>
  <si>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</si>
  <si>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</si>
  <si>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</si>
  <si>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</si>
  <si>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</si>
  <si>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</si>
  <si>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</si>
  <si>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</si>
  <si>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</si>
  <si>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</si>
  <si>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</si>
  <si>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</si>
  <si>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</si>
  <si>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</si>
  <si>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</si>
  <si>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</si>
  <si>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</si>
  <si>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</si>
  <si>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</si>
  <si>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</si>
  <si>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</si>
  <si>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</si>
  <si>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</si>
  <si>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</si>
  <si>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</si>
  <si>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</si>
  <si>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</si>
  <si>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</si>
  <si>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</si>
  <si>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</si>
  <si>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</si>
  <si>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</si>
  <si>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</si>
  <si>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</si>
  <si>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</si>
  <si>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</si>
  <si>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</si>
  <si>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</si>
  <si>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</si>
  <si>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</si>
  <si>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</si>
  <si>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</si>
  <si>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</si>
  <si>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</si>
  <si>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</si>
  <si>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</si>
  <si>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</si>
  <si>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</si>
  <si>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</si>
  <si>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</si>
  <si>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</si>
  <si>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</si>
  <si>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</si>
  <si>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</si>
  <si>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</si>
  <si>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</si>
  <si>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</si>
  <si>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</si>
  <si>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</si>
  <si>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</si>
  <si>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</si>
  <si>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</si>
  <si>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</si>
  <si>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</si>
  <si>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</si>
  <si>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</si>
  <si>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</si>
  <si>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</si>
  <si>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</si>
  <si>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</si>
  <si>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</si>
  <si>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</si>
  <si>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</si>
  <si>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</si>
  <si>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</si>
  <si>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</si>
  <si>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</si>
  <si>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</si>
  <si>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</si>
  <si>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</si>
  <si>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</si>
  <si>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</si>
  <si>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</si>
  <si>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</si>
  <si>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</si>
  <si>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</si>
  <si>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</si>
  <si>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</si>
  <si>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</si>
  <si>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</si>
  <si>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</si>
  <si>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</si>
  <si>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</si>
  <si>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</si>
  <si>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</si>
  <si>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</si>
  <si>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</si>
  <si>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</si>
  <si>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</si>
  <si>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</si>
  <si>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</si>
  <si>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</si>
  <si>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</si>
  <si>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</si>
  <si>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</si>
  <si>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</si>
  <si>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</si>
  <si>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</si>
  <si>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</si>
  <si>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</si>
  <si>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</si>
  <si>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</si>
  <si>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</si>
  <si>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</si>
  <si>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</si>
  <si>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</si>
  <si>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</si>
  <si>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</si>
  <si>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</si>
  <si>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</si>
  <si>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</si>
  <si>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</si>
  <si>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</si>
  <si>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</si>
  <si>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</si>
  <si>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</si>
  <si>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</si>
  <si>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</si>
  <si>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</si>
  <si>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</si>
  <si>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</si>
  <si>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</si>
  <si>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</si>
  <si>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</si>
  <si>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</si>
  <si>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</si>
  <si>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</si>
  <si>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</si>
  <si>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</si>
  <si>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</si>
  <si>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</si>
  <si>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</si>
  <si>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</si>
  <si>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</si>
  <si>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</si>
  <si>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</si>
  <si>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</si>
  <si>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</si>
  <si>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</si>
  <si>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</si>
  <si>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</si>
  <si>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</si>
  <si>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</si>
  <si>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</si>
  <si>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</si>
  <si>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</si>
  <si>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</si>
  <si>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</si>
  <si>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</si>
  <si>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</si>
  <si>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</si>
  <si>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</si>
  <si>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</si>
  <si>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</si>
  <si>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</si>
  <si>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</si>
  <si>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</si>
  <si>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</si>
  <si>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</si>
  <si>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</si>
  <si>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</si>
  <si>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</si>
  <si>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</si>
  <si>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</si>
  <si>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</si>
  <si>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</si>
  <si>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</si>
  <si>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</si>
  <si>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</si>
  <si>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</si>
  <si>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</si>
  <si>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</si>
  <si>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</si>
  <si>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</si>
  <si>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</si>
  <si>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</si>
  <si>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</si>
  <si>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</si>
  <si>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</si>
  <si>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</si>
  <si>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</si>
  <si>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</si>
  <si>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</si>
  <si>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</si>
  <si>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</si>
  <si>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</si>
  <si>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</si>
  <si>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</si>
  <si>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</si>
  <si>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</si>
  <si>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</si>
  <si>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</si>
  <si>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</si>
  <si>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</si>
  <si>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</si>
  <si>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</si>
  <si>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</si>
  <si>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</si>
  <si>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</si>
  <si>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</si>
  <si>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</si>
  <si>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</si>
  <si>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</si>
  <si>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</si>
  <si>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</si>
  <si>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</si>
  <si>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</si>
  <si>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</si>
  <si>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</si>
  <si>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</si>
  <si>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</si>
  <si>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</si>
  <si>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</si>
  <si>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</si>
  <si>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</si>
  <si>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</si>
  <si>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</si>
  <si>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</si>
  <si>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</si>
  <si>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</si>
  <si>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</si>
  <si>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</si>
  <si>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</si>
  <si>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</si>
  <si>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</si>
  <si>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</si>
  <si>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</si>
  <si>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</si>
  <si>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</si>
  <si>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</si>
  <si>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</si>
  <si>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</si>
  <si>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</si>
  <si>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</si>
  <si>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</si>
  <si>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</si>
  <si>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</si>
  <si>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</si>
  <si>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</si>
  <si>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</si>
  <si>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</si>
  <si>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</si>
  <si>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</si>
  <si>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</si>
  <si>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</si>
  <si>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</si>
  <si>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</si>
  <si>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</si>
  <si>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</si>
  <si>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</si>
  <si>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</si>
  <si>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</si>
  <si>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</si>
  <si>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</si>
  <si>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</si>
  <si>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</si>
  <si>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</si>
  <si>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</si>
  <si>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</si>
  <si>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</si>
  <si>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</si>
  <si>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</si>
  <si>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</si>
  <si>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</si>
  <si>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</si>
  <si>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</si>
  <si>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</si>
  <si>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</si>
  <si>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</si>
  <si>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</si>
  <si>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</si>
  <si>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</si>
  <si>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</si>
  <si>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</si>
  <si>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</si>
  <si>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</si>
  <si>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</si>
  <si>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</si>
  <si>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</si>
  <si>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</si>
  <si>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</si>
  <si>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</si>
  <si>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</si>
  <si>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</si>
  <si>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</si>
  <si>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</si>
  <si>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</si>
  <si>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</si>
  <si>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</si>
  <si>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</si>
  <si>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</si>
  <si>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</si>
  <si>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</si>
  <si>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</si>
  <si>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</si>
  <si>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</si>
  <si>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</si>
  <si>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</si>
  <si>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</si>
  <si>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</si>
  <si>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</si>
  <si>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</si>
  <si>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</si>
  <si>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</si>
  <si>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</si>
  <si>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</si>
  <si>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</si>
  <si>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</si>
  <si>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</si>
  <si>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</si>
  <si>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</si>
  <si>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</si>
  <si>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</si>
  <si>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</si>
  <si>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</si>
  <si>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</si>
  <si>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</si>
  <si>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</si>
  <si>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</si>
  <si>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</si>
  <si>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</si>
  <si>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</si>
  <si>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</si>
  <si>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</si>
  <si>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</si>
  <si>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</si>
  <si>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</si>
  <si>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</si>
  <si>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</si>
  <si>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</si>
  <si>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</si>
  <si>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</si>
  <si>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</si>
  <si>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</si>
  <si>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</si>
  <si>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</si>
  <si>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</si>
  <si>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</si>
  <si>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</si>
  <si>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</si>
  <si>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</si>
  <si>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</si>
  <si>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</si>
  <si>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</si>
  <si>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</si>
  <si>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</si>
  <si>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</si>
  <si>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</si>
  <si>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</si>
  <si>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</si>
  <si>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</si>
  <si>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</si>
  <si>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</si>
  <si>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</si>
  <si>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</si>
  <si>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</si>
  <si>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</si>
  <si>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</si>
  <si>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</si>
  <si>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</si>
  <si>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</si>
  <si>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</si>
  <si>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</si>
  <si>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</si>
  <si>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</si>
  <si>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</si>
  <si>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</si>
  <si>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</si>
  <si>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</si>
  <si>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</si>
  <si>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</si>
  <si>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</si>
  <si>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</si>
  <si>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</si>
  <si>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</si>
  <si>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</si>
  <si>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</si>
  <si>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</si>
  <si>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</si>
  <si>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</si>
  <si>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</si>
  <si>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</si>
  <si>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</si>
  <si>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</si>
  <si>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</si>
  <si>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</si>
  <si>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</si>
  <si>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</si>
  <si>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</si>
  <si>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</si>
  <si>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</si>
  <si>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</si>
  <si>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</si>
  <si>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</si>
  <si>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</si>
  <si>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</si>
  <si>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</si>
  <si>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</si>
  <si>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</si>
  <si>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</si>
  <si>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</si>
  <si>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</si>
  <si>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</si>
  <si>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</si>
  <si>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</si>
  <si>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</si>
  <si>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</si>
  <si>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</si>
  <si>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</si>
  <si>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</si>
  <si>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</si>
  <si>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</si>
  <si>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</si>
  <si>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</si>
  <si>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</si>
  <si>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</si>
  <si>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</si>
  <si>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</si>
  <si>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</si>
  <si>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</si>
  <si>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</si>
  <si>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</si>
  <si>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</si>
  <si>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</si>
  <si>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</si>
  <si>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</si>
  <si>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</si>
  <si>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</si>
  <si>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</si>
  <si>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</si>
  <si>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</si>
  <si>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</si>
  <si>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</si>
  <si>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</si>
  <si>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</si>
  <si>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</si>
  <si>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</si>
  <si>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</si>
  <si>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</si>
  <si>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</si>
  <si>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</si>
  <si>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</si>
  <si>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</si>
  <si>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</si>
  <si>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</si>
  <si>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</si>
  <si>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</si>
  <si>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</si>
  <si>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</si>
  <si>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</si>
  <si>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</si>
  <si>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</si>
  <si>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</si>
  <si>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</si>
  <si>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</si>
  <si>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</si>
  <si>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</si>
  <si>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</si>
  <si>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</si>
  <si>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</si>
  <si>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</si>
  <si>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</si>
  <si>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</si>
  <si>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</si>
  <si>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</si>
  <si>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</si>
  <si>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</si>
  <si>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</si>
  <si>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</si>
  <si>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</si>
  <si>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</si>
  <si>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</si>
  <si>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</si>
  <si>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</si>
  <si>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</si>
  <si>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</si>
  <si>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</si>
  <si>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</si>
  <si>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</si>
  <si>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</si>
  <si>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</si>
  <si>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</si>
  <si>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</si>
  <si>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</si>
  <si>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</si>
  <si>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</si>
  <si>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</si>
  <si>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</si>
  <si>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</si>
  <si>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</si>
  <si>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</si>
  <si>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</si>
  <si>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</si>
  <si>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</si>
  <si>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</si>
  <si>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</si>
  <si>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</si>
  <si>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</si>
  <si>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</si>
  <si>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</si>
  <si>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</si>
  <si>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</si>
  <si>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</si>
  <si>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</si>
  <si>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</si>
  <si>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</si>
  <si>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</si>
  <si>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</si>
  <si>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</si>
  <si>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</si>
  <si>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</si>
  <si>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</si>
  <si>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</si>
  <si>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</si>
  <si>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</si>
  <si>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</si>
  <si>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</si>
  <si>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</si>
  <si>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</si>
  <si>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</si>
  <si>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</si>
  <si>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</si>
  <si>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</si>
  <si>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</si>
  <si>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</si>
  <si>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</si>
  <si>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</si>
  <si>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</si>
  <si>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</si>
  <si>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</si>
  <si>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</si>
  <si>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</si>
  <si>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</si>
  <si>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</si>
  <si>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</si>
  <si>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</si>
  <si>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</si>
  <si>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</si>
  <si>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</si>
  <si>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</si>
  <si>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</si>
  <si>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</si>
  <si>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</si>
  <si>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</si>
  <si>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</si>
  <si>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</si>
  <si>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</si>
  <si>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</si>
  <si>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</si>
  <si>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</si>
  <si>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</si>
  <si>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</si>
  <si>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</si>
  <si>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</si>
  <si>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</si>
  <si>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</si>
  <si>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</si>
  <si>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</si>
  <si>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</si>
  <si>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</si>
  <si>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</si>
  <si>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</si>
  <si>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</si>
  <si>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</si>
  <si>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</si>
  <si>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</si>
  <si>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</si>
  <si>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</si>
  <si>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</si>
  <si>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</si>
  <si>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</si>
  <si>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</si>
  <si>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</si>
  <si>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</si>
  <si>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</si>
  <si>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</si>
  <si>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</si>
  <si>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</si>
  <si>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</si>
  <si>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</si>
  <si>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</si>
  <si>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</si>
  <si>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</si>
  <si>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</si>
  <si>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</si>
  <si>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</si>
  <si>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</si>
  <si>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</si>
  <si>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</si>
  <si>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</si>
  <si>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</si>
  <si>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</si>
  <si>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</si>
  <si>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</si>
  <si>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</si>
  <si>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</si>
  <si>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</si>
  <si>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</si>
  <si>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</si>
  <si>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</si>
  <si>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</si>
  <si>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</si>
  <si>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</si>
  <si>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</si>
  <si>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</si>
  <si>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</si>
  <si>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</si>
  <si>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</si>
  <si>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</si>
  <si>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</si>
  <si>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</si>
  <si>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</si>
  <si>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</si>
  <si>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</si>
  <si>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</si>
  <si>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</si>
  <si>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</si>
  <si>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</si>
  <si>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</si>
  <si>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</si>
  <si>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</si>
  <si>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</si>
  <si>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</si>
  <si>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</si>
  <si>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</si>
  <si>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</si>
  <si>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</si>
  <si>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</si>
  <si>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</si>
  <si>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</si>
  <si>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</si>
  <si>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</si>
  <si>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</si>
  <si>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</si>
  <si>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</si>
  <si>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</si>
  <si>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</si>
  <si>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</si>
  <si>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</si>
  <si>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</si>
  <si>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</si>
  <si>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</si>
  <si>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</si>
  <si>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</si>
  <si>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</si>
  <si>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</si>
  <si>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</si>
  <si>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</si>
  <si>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</si>
  <si>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</si>
  <si>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</si>
  <si>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</si>
  <si>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</si>
  <si>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</si>
  <si>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</si>
  <si>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</si>
  <si>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</si>
  <si>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</si>
  <si>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</si>
  <si>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</si>
  <si>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</si>
  <si>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</si>
  <si>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</si>
  <si>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</si>
  <si>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</si>
  <si>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</si>
  <si>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</si>
  <si>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</si>
  <si>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</si>
  <si>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</si>
  <si>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</si>
  <si>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</si>
  <si>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</si>
  <si>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</si>
  <si>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</si>
  <si>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</si>
  <si>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</si>
  <si>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</si>
  <si>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</si>
  <si>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</si>
  <si>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</si>
  <si>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</si>
  <si>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</si>
  <si>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</si>
  <si>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</si>
  <si>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</si>
  <si>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</si>
  <si>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</si>
  <si>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</si>
  <si>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</si>
  <si>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</si>
  <si>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</si>
  <si>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</si>
  <si>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</si>
  <si>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</si>
  <si>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</si>
  <si>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</si>
  <si>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</si>
  <si>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</si>
  <si>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</si>
  <si>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</si>
  <si>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</si>
  <si>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</si>
  <si>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</si>
  <si>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</si>
  <si>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</si>
  <si>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</si>
  <si>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</si>
  <si>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</si>
  <si>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</si>
  <si>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</si>
  <si>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</si>
  <si>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</si>
  <si>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</si>
  <si>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</si>
  <si>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</si>
  <si>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</si>
  <si>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</si>
  <si>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</si>
  <si>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</si>
  <si>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</si>
  <si>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</si>
  <si>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</si>
  <si>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</si>
  <si>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</si>
  <si>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</si>
  <si>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</si>
  <si>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</si>
  <si>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</si>
  <si>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</si>
  <si>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</si>
  <si>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</si>
  <si>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</si>
  <si>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</si>
  <si>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</si>
  <si>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</si>
  <si>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</si>
  <si>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</si>
  <si>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</si>
  <si>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</si>
  <si>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</si>
  <si>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</si>
  <si>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</si>
  <si>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</si>
  <si>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</si>
  <si>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</si>
  <si>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</si>
  <si>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</si>
  <si>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</si>
  <si>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</si>
  <si>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</si>
  <si>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</si>
  <si>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</si>
  <si>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</si>
  <si>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</si>
  <si>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</si>
  <si>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</si>
  <si>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</si>
  <si>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</si>
  <si>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</si>
  <si>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</si>
  <si>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</si>
  <si>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</si>
  <si>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</si>
  <si>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</si>
  <si>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</si>
  <si>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</si>
  <si>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</si>
  <si>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</si>
  <si>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</si>
  <si>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</si>
  <si>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</si>
  <si>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</si>
  <si>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</si>
  <si>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</si>
  <si>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</si>
  <si>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</si>
  <si>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</si>
  <si>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</si>
  <si>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</si>
  <si>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</si>
  <si>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</si>
  <si>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</si>
  <si>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</si>
  <si>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</si>
  <si>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</si>
  <si>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</si>
  <si>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</si>
  <si>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</si>
  <si>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</si>
  <si>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</si>
  <si>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</si>
  <si>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</si>
  <si>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</si>
  <si>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</si>
  <si>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</si>
  <si>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</si>
  <si>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</si>
  <si>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</si>
  <si>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</si>
  <si>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</si>
  <si>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</si>
  <si>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</si>
  <si>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</si>
  <si>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</si>
  <si>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</si>
  <si>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</si>
  <si>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</si>
  <si>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</si>
  <si>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</si>
  <si>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</si>
  <si>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</si>
  <si>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</si>
  <si>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</si>
  <si>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</si>
  <si>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</si>
  <si>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</si>
  <si>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</si>
  <si>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</si>
  <si>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</si>
  <si>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</si>
  <si>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</si>
  <si>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</si>
  <si>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</si>
  <si>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</si>
  <si>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</si>
  <si>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</si>
  <si>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</si>
  <si>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</si>
  <si>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</si>
  <si>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</si>
  <si>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</si>
  <si>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</si>
  <si>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</si>
  <si>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</si>
  <si>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</si>
  <si>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</si>
  <si>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</si>
  <si>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</si>
  <si>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</si>
  <si>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</si>
  <si>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</si>
  <si>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</si>
  <si>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</si>
  <si>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</si>
  <si>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</si>
  <si>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</si>
  <si>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</si>
  <si>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</si>
  <si>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</si>
  <si>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</si>
  <si>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</si>
  <si>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</si>
  <si>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</si>
  <si>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</si>
  <si>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</si>
  <si>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</si>
  <si>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</si>
  <si>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</si>
  <si>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</si>
  <si>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</si>
  <si>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</si>
  <si>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</si>
  <si>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</si>
  <si>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</si>
  <si>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</si>
  <si>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</si>
  <si>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</si>
  <si>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</si>
  <si>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</si>
  <si>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</si>
  <si>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</si>
  <si>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</si>
  <si>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</si>
  <si>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</si>
  <si>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</si>
  <si>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</si>
  <si>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</si>
  <si>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</si>
  <si>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</si>
  <si>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</si>
  <si>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</si>
  <si>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</si>
  <si>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</si>
  <si>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</si>
  <si>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</si>
  <si>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</si>
  <si>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</si>
  <si>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</si>
  <si>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</si>
  <si>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</si>
  <si>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</si>
  <si>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</si>
  <si>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</si>
  <si>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</si>
  <si>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</si>
  <si>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</si>
  <si>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</si>
  <si>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</si>
  <si>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</si>
  <si>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</si>
  <si>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</si>
  <si>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</si>
  <si>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</si>
  <si>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</si>
  <si>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</si>
  <si>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</si>
  <si>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</si>
  <si>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</si>
  <si>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</si>
  <si>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</si>
  <si>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</si>
  <si>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</si>
  <si>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</si>
  <si>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</si>
  <si>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</si>
  <si>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</si>
  <si>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</si>
  <si>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</si>
  <si>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</si>
  <si>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</si>
  <si>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</si>
  <si>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</si>
  <si>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</si>
  <si>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</si>
  <si>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</si>
  <si>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</si>
  <si>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</si>
  <si>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</si>
  <si>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</si>
  <si>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</si>
  <si>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</si>
  <si>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</si>
  <si>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</si>
  <si>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</si>
  <si>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</si>
  <si>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</si>
  <si>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</si>
  <si>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</si>
  <si>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</si>
  <si>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</si>
  <si>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</si>
  <si>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</si>
  <si>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</si>
  <si>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</si>
  <si>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</si>
  <si>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</si>
  <si>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</si>
  <si>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</si>
  <si>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</si>
  <si>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</si>
  <si>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</si>
  <si>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</si>
  <si>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</si>
  <si>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</si>
  <si>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</si>
  <si>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</si>
  <si>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</si>
  <si>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</si>
  <si>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</si>
  <si>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</si>
  <si>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</si>
  <si>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</si>
  <si>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</si>
  <si>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</si>
  <si>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</si>
  <si>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</si>
  <si>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</si>
  <si>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</si>
  <si>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</si>
  <si>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</si>
  <si>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</si>
  <si>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</si>
  <si>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</si>
  <si>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</si>
  <si>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</si>
  <si>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</si>
  <si>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</si>
  <si>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</si>
  <si>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</si>
  <si>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</si>
  <si>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</si>
  <si>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</si>
  <si>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</si>
  <si>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</si>
  <si>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</si>
  <si>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</si>
  <si>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</si>
  <si>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</si>
  <si>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</si>
  <si>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</si>
  <si>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</si>
  <si>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</si>
  <si>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</si>
  <si>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</si>
  <si>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</si>
  <si>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</si>
  <si>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</si>
  <si>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</si>
  <si>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</si>
  <si>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</si>
  <si>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</si>
  <si>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</si>
  <si>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</si>
  <si>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</si>
  <si>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</si>
  <si>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</si>
  <si>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</si>
  <si>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</si>
  <si>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</si>
  <si>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</si>
  <si>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</si>
  <si>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</si>
  <si>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</si>
  <si>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</si>
  <si>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</si>
  <si>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</si>
  <si>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</si>
  <si>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</si>
  <si>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</si>
  <si>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</si>
  <si>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</si>
  <si>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</si>
  <si>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</si>
  <si>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</si>
  <si>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</si>
  <si>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</si>
  <si>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</si>
  <si>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</si>
  <si>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</si>
  <si>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</si>
  <si>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</si>
  <si>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</si>
  <si>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</si>
  <si>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</si>
  <si>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</si>
  <si>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</si>
  <si>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</si>
  <si>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</si>
  <si>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</si>
  <si>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</si>
  <si>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</si>
  <si>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</si>
  <si>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</si>
  <si>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</si>
  <si>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</si>
  <si>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</si>
  <si>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</si>
  <si>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</si>
  <si>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</si>
  <si>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</si>
  <si>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</si>
  <si>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</si>
  <si>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</si>
  <si>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</si>
  <si>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</si>
  <si>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</si>
  <si>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</si>
  <si>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</si>
  <si>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</si>
  <si>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</si>
  <si>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</si>
  <si>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</si>
  <si>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</si>
  <si>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</si>
  <si>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</si>
  <si>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</si>
  <si>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</si>
  <si>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</si>
  <si>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</si>
  <si>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</si>
  <si>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</si>
  <si>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</si>
  <si>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</si>
  <si>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</si>
  <si>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</si>
  <si>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</si>
  <si>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</si>
  <si>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</si>
  <si>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</si>
  <si>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</si>
  <si>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</si>
  <si>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</si>
  <si>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</si>
  <si>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</si>
  <si>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</si>
  <si>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</si>
  <si>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</si>
  <si>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</si>
  <si>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</si>
  <si>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</si>
  <si>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</si>
  <si>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</si>
  <si>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</si>
  <si>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</si>
  <si>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</si>
  <si>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</si>
  <si>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</si>
  <si>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</si>
  <si>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</si>
  <si>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</si>
  <si>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</si>
  <si>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</si>
  <si>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</si>
  <si>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</si>
  <si>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</si>
  <si>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</si>
  <si>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</si>
  <si>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</si>
  <si>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</si>
  <si>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</si>
  <si>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</si>
  <si>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</si>
  <si>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</si>
  <si>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</si>
  <si>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</si>
  <si>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</si>
  <si>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</si>
  <si>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</si>
  <si>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</si>
  <si>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</si>
  <si>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</si>
  <si>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</si>
  <si>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</si>
  <si>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</si>
  <si>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</si>
  <si>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</si>
  <si>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</si>
  <si>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</si>
  <si>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</si>
  <si>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</si>
  <si>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</si>
  <si>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</si>
  <si>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</si>
  <si>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</si>
  <si>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</si>
  <si>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</si>
  <si>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</si>
  <si>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</si>
  <si>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</si>
  <si>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</si>
  <si>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</si>
  <si>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</si>
  <si>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</si>
  <si>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</si>
  <si>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</si>
  <si>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</si>
  <si>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</si>
  <si>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</si>
  <si>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</si>
  <si>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</si>
  <si>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</si>
  <si>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</si>
  <si>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</si>
  <si>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</si>
  <si>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</si>
  <si>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</si>
  <si>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</si>
  <si>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</si>
  <si>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</si>
  <si>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</si>
  <si>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</si>
  <si>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</si>
  <si>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</si>
  <si>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</si>
  <si>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</si>
  <si>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</si>
  <si>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</si>
  <si>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</si>
  <si>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</si>
  <si>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</si>
  <si>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</si>
  <si>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</si>
  <si>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</si>
  <si>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</si>
  <si>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</si>
  <si>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</si>
  <si>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</si>
  <si>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</si>
  <si>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</si>
  <si>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</si>
  <si>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</si>
  <si>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</si>
  <si>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</si>
  <si>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</si>
  <si>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</si>
  <si>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</si>
  <si>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</si>
  <si>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</si>
  <si>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</si>
  <si>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</si>
  <si>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</si>
  <si>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</si>
  <si>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</si>
  <si>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</si>
  <si>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</si>
  <si>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</si>
  <si>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</si>
  <si>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</si>
  <si>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</si>
  <si>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</si>
  <si>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</si>
  <si>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</si>
  <si>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</si>
  <si>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</si>
  <si>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</si>
  <si>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</si>
  <si>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</si>
  <si>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</si>
  <si>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</si>
  <si>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</si>
  <si>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</si>
  <si>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</si>
  <si>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</si>
  <si>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</si>
  <si>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</si>
  <si>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</si>
  <si>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</si>
  <si>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</si>
  <si>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</si>
  <si>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</si>
  <si>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</si>
  <si>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</si>
  <si>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</si>
  <si>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</si>
  <si>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</si>
  <si>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</si>
  <si>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</si>
  <si>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</si>
  <si>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</si>
  <si>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</si>
  <si>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</si>
  <si>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</si>
  <si>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</si>
  <si>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</si>
  <si>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</si>
  <si>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</si>
  <si>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</si>
  <si>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</si>
  <si>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</si>
  <si>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</si>
  <si>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</si>
  <si>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</si>
  <si>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</si>
  <si>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</si>
  <si>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</si>
  <si>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</si>
  <si>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</si>
  <si>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</si>
  <si>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</si>
  <si>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</si>
  <si>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</si>
  <si>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</si>
  <si>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</si>
  <si>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</si>
  <si>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</si>
  <si>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</si>
  <si>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</si>
  <si>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</si>
  <si>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</si>
  <si>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</si>
  <si>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</si>
  <si>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</si>
  <si>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</si>
  <si>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</si>
  <si>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</si>
  <si>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</si>
  <si>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</si>
  <si>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</si>
  <si>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</si>
  <si>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</si>
  <si>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</si>
  <si>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</si>
  <si>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</si>
  <si>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</si>
  <si>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</si>
  <si>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</si>
  <si>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</si>
  <si>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</si>
  <si>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</si>
  <si>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</si>
  <si>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</si>
  <si>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</si>
  <si>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</si>
  <si>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</si>
  <si>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</si>
  <si>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</si>
  <si>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</si>
  <si>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</si>
  <si>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</si>
  <si>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</si>
  <si>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</si>
  <si>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</si>
  <si>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</si>
  <si>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</si>
  <si>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</si>
  <si>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</si>
  <si>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</si>
  <si>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</si>
  <si>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</si>
  <si>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</si>
  <si>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</si>
  <si>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</si>
  <si>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</si>
  <si>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</si>
  <si>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</si>
  <si>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</si>
  <si>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</si>
  <si>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</si>
  <si>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</si>
  <si>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</si>
  <si>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</si>
  <si>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</si>
  <si>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</si>
  <si>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</si>
  <si>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</si>
  <si>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</si>
  <si>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</si>
  <si>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</si>
  <si>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</si>
  <si>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</si>
  <si>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</si>
  <si>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</si>
  <si>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</si>
  <si>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</si>
  <si>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</si>
  <si>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</si>
  <si>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</si>
  <si>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</si>
  <si>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</si>
  <si>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</si>
  <si>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</si>
  <si>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</si>
  <si>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</si>
  <si>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</si>
  <si>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</si>
  <si>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</si>
  <si>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</si>
  <si>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</si>
  <si>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</si>
  <si>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</si>
  <si>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</si>
  <si>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</si>
  <si>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</si>
  <si>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</si>
  <si>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</si>
  <si>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</si>
  <si>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</si>
  <si>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</si>
  <si>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</si>
  <si>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</si>
  <si>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</si>
  <si>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</si>
  <si>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</si>
  <si>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</si>
  <si>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</si>
  <si>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</si>
  <si>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</si>
  <si>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</si>
  <si>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</si>
  <si>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</si>
  <si>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</si>
  <si>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</si>
  <si>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</si>
  <si>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</si>
  <si>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</si>
  <si>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</si>
  <si>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</si>
  <si>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</si>
  <si>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</si>
  <si>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</si>
  <si>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</si>
  <si>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</si>
  <si>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</si>
  <si>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</si>
  <si>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</si>
  <si>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</si>
  <si>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</si>
  <si>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</si>
  <si>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</si>
  <si>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</si>
  <si>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</si>
  <si>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</si>
  <si>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</si>
  <si>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</si>
  <si>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</si>
  <si>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</si>
  <si>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</si>
  <si>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</si>
  <si>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</si>
  <si>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</si>
  <si>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</si>
  <si>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</si>
  <si>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</si>
  <si>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</si>
  <si>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</si>
  <si>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</si>
  <si>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</si>
  <si>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</si>
  <si>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</si>
  <si>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</si>
  <si>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</si>
  <si>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</si>
  <si>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</si>
  <si>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</si>
  <si>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</si>
  <si>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</si>
  <si>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</si>
  <si>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</si>
  <si>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</si>
  <si>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</si>
  <si>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</si>
  <si>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</si>
  <si>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</si>
  <si>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</si>
  <si>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</si>
  <si>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</si>
  <si>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</si>
  <si>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</si>
  <si>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</si>
  <si>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</si>
  <si>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</si>
  <si>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</si>
  <si>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</si>
  <si>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</si>
  <si>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</si>
  <si>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</si>
  <si>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</si>
  <si>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</si>
  <si>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</si>
  <si>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</si>
  <si>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</si>
  <si>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</si>
  <si>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</si>
  <si>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</si>
  <si>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</si>
  <si>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</si>
  <si>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</si>
  <si>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</si>
  <si>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</si>
  <si>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</si>
  <si>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</si>
  <si>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</si>
  <si>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</si>
  <si>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</si>
  <si>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</si>
  <si>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</si>
  <si>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</si>
  <si>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</si>
  <si>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</si>
  <si>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</si>
  <si>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</si>
  <si>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</si>
  <si>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</si>
  <si>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</si>
  <si>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</si>
  <si>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</si>
  <si>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</si>
  <si>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</si>
  <si>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</si>
  <si>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</si>
  <si>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</si>
  <si>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</si>
  <si>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</si>
  <si>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</si>
  <si>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</si>
  <si>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</si>
  <si>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</si>
  <si>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</si>
  <si>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</si>
  <si>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</si>
  <si>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</si>
  <si>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</si>
  <si>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</si>
  <si>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</si>
  <si>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</si>
  <si>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</si>
  <si>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</si>
  <si>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</si>
  <si>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</si>
  <si>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</si>
  <si>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</si>
  <si>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</si>
  <si>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</si>
  <si>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</si>
  <si>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</si>
  <si>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</si>
  <si>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</si>
  <si>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</si>
  <si>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</si>
  <si>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</si>
  <si>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</si>
  <si>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</si>
  <si>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</si>
  <si>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</si>
  <si>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</si>
  <si>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</si>
  <si>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</si>
  <si>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</si>
  <si>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</si>
  <si>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</si>
  <si>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</si>
  <si>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</si>
  <si>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</si>
  <si>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</si>
  <si>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</si>
  <si>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</si>
  <si>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</si>
  <si>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</si>
  <si>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</si>
  <si>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</si>
  <si>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</si>
  <si>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</si>
  <si>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</si>
  <si>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</si>
  <si>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</si>
  <si>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</si>
  <si>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</si>
  <si>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</si>
  <si>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</si>
  <si>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</si>
  <si>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</si>
  <si>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</si>
  <si>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</si>
  <si>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</si>
  <si>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</si>
  <si>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</si>
  <si>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</si>
  <si>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</si>
  <si>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</si>
  <si>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</si>
  <si>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</si>
  <si>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</si>
  <si>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</si>
  <si>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</si>
  <si>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</si>
  <si>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</si>
  <si>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</si>
  <si>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</si>
  <si>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</si>
  <si>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</si>
  <si>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</si>
  <si>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</si>
  <si>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</si>
  <si>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</si>
  <si>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</si>
  <si>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</si>
  <si>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</si>
  <si>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</si>
  <si>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</si>
  <si>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</si>
  <si>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</si>
  <si>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</si>
  <si>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</si>
  <si>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</si>
  <si>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</si>
  <si>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</si>
  <si>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</si>
  <si>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</si>
  <si>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</si>
  <si>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</si>
  <si>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</si>
  <si>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</si>
  <si>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</si>
  <si>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</si>
  <si>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</si>
  <si>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</si>
  <si>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</si>
  <si>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</si>
  <si>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</si>
  <si>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</si>
  <si>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</si>
  <si>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</si>
  <si>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</si>
  <si>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</si>
  <si>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</si>
  <si>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</si>
  <si>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</si>
  <si>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</si>
  <si>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</si>
  <si>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</si>
  <si>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</si>
  <si>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</si>
  <si>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</si>
  <si>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</si>
  <si>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</si>
  <si>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</si>
  <si>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</si>
  <si>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</si>
  <si>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</si>
  <si>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</si>
  <si>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</si>
  <si>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</si>
  <si>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</si>
  <si>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</si>
  <si>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</si>
  <si>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</si>
  <si>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</si>
  <si>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</si>
  <si>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</si>
  <si>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</si>
  <si>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</si>
  <si>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</si>
  <si>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</si>
  <si>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</si>
  <si>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</si>
  <si>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</si>
  <si>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</si>
  <si>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</si>
  <si>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</si>
  <si>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</si>
  <si>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</si>
  <si>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</si>
  <si>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</si>
  <si>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</si>
  <si>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</si>
  <si>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</si>
  <si>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</si>
  <si>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</si>
  <si>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</si>
  <si>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</si>
  <si>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</si>
  <si>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</si>
  <si>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</si>
  <si>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</si>
  <si>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</si>
  <si>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</si>
  <si>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</si>
  <si>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</si>
  <si>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</si>
  <si>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</si>
  <si>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</si>
  <si>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</si>
  <si>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</si>
  <si>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</si>
  <si>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</si>
  <si>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</si>
  <si>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</si>
  <si>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</si>
  <si>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</si>
  <si>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</si>
  <si>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</si>
  <si>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</si>
  <si>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</si>
  <si>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</si>
  <si>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</si>
  <si>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</si>
  <si>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</si>
  <si>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</si>
  <si>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</si>
  <si>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</si>
  <si>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</si>
  <si>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</si>
  <si>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</si>
  <si>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</si>
  <si>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</si>
  <si>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</si>
  <si>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</si>
  <si>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</si>
  <si>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</si>
  <si>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</si>
  <si>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</si>
  <si>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</si>
  <si>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</si>
  <si>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</si>
  <si>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</si>
  <si>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</si>
  <si>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</si>
  <si>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</si>
  <si>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</si>
  <si>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</si>
  <si>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</si>
  <si>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</si>
  <si>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</si>
  <si>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</si>
  <si>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</si>
  <si>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</si>
  <si>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</si>
  <si>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</si>
  <si>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</si>
  <si>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</si>
  <si>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</si>
  <si>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</si>
  <si>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</si>
  <si>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</si>
  <si>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</si>
  <si>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</si>
  <si>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</si>
  <si>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</si>
  <si>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</si>
  <si>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</si>
  <si>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</si>
  <si>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</si>
  <si>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</si>
  <si>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</si>
  <si>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</si>
  <si>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</si>
  <si>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</si>
  <si>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</si>
  <si>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</si>
  <si>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</si>
  <si>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</si>
  <si>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</si>
  <si>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</si>
  <si>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</si>
  <si>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</si>
  <si>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</si>
  <si>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</si>
  <si>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</si>
  <si>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</si>
  <si>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</si>
  <si>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</si>
  <si>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</si>
  <si>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</si>
  <si>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</si>
  <si>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</si>
  <si>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</si>
  <si>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</si>
  <si>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</si>
  <si>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</si>
  <si>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</si>
  <si>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</si>
  <si>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</si>
  <si>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</si>
  <si>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</si>
  <si>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</si>
  <si>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</si>
  <si>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</si>
  <si>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</si>
  <si>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</si>
  <si>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</si>
  <si>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</si>
  <si>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</si>
  <si>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</si>
  <si>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</si>
  <si>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</si>
  <si>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</si>
  <si>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</si>
  <si>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</si>
  <si>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</si>
  <si>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</si>
  <si>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</si>
  <si>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</si>
  <si>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</si>
  <si>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</si>
  <si>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</si>
  <si>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</si>
  <si>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</si>
  <si>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</si>
  <si>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</si>
  <si>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</si>
  <si>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</si>
  <si>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</si>
  <si>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</si>
  <si>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</si>
  <si>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</si>
  <si>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</si>
  <si>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</si>
  <si>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</si>
  <si>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</si>
  <si>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</si>
  <si>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</si>
  <si>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</si>
  <si>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</si>
  <si>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</si>
  <si>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</si>
  <si>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</si>
  <si>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</si>
  <si>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</si>
  <si>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</si>
  <si>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</si>
  <si>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</si>
  <si>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</si>
  <si>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</si>
  <si>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</si>
  <si>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</si>
  <si>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</si>
  <si>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</si>
  <si>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</si>
  <si>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</si>
  <si>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</si>
  <si>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</si>
  <si>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</si>
  <si>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</si>
  <si>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</si>
  <si>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</si>
  <si>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</si>
  <si>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</si>
  <si>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</si>
  <si>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</si>
  <si>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</si>
  <si>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</si>
  <si>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</si>
  <si>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</si>
  <si>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</si>
  <si>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</si>
  <si>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</si>
  <si>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</si>
  <si>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</si>
  <si>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</si>
  <si>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</si>
  <si>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</si>
  <si>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</si>
  <si>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</si>
  <si>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</si>
  <si>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</si>
  <si>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</si>
  <si>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</si>
  <si>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</si>
  <si>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</si>
  <si>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</si>
  <si>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</si>
  <si>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</si>
  <si>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</si>
  <si>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</si>
  <si>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</si>
  <si>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</si>
  <si>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</si>
  <si>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</si>
  <si>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</si>
  <si>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</si>
  <si>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</si>
  <si>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</si>
  <si>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</si>
  <si>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</si>
  <si>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</si>
  <si>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</si>
  <si>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</si>
  <si>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</si>
  <si>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</si>
  <si>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</si>
  <si>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</si>
  <si>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</si>
  <si>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</si>
  <si>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</si>
  <si>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</si>
  <si>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</si>
  <si>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</si>
  <si>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</si>
  <si>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</si>
  <si>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</si>
  <si>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</si>
  <si>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</si>
  <si>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</si>
  <si>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</si>
  <si>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</si>
  <si>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</si>
  <si>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</si>
  <si>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</si>
  <si>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</si>
  <si>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</si>
  <si>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</si>
  <si>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</si>
  <si>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</si>
  <si>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</si>
  <si>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</si>
  <si>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</si>
  <si>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</si>
  <si>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</si>
  <si>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</si>
  <si>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</si>
  <si>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</si>
  <si>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</si>
  <si>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</si>
  <si>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</si>
  <si>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</si>
  <si>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</si>
  <si>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</si>
  <si>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</si>
  <si>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</si>
  <si>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</si>
  <si>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</si>
  <si>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</si>
  <si>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</si>
  <si>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</si>
  <si>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</si>
  <si>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</si>
  <si>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</si>
  <si>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</si>
  <si>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</si>
  <si>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</si>
  <si>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</si>
  <si>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</si>
  <si>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</si>
  <si>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</si>
  <si>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</si>
  <si>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</si>
  <si>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</si>
  <si>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</si>
  <si>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</si>
  <si>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</si>
  <si>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</si>
  <si>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</si>
  <si>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</si>
  <si>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</si>
  <si>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</si>
  <si>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</si>
  <si>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</si>
  <si>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</si>
  <si>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</si>
  <si>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</si>
  <si>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</si>
  <si>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</si>
  <si>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</si>
  <si>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</si>
  <si>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</si>
  <si>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</si>
  <si>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</si>
  <si>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</si>
  <si>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</si>
  <si>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</si>
  <si>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</si>
  <si>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</si>
  <si>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</si>
  <si>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</si>
  <si>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</si>
  <si>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</si>
  <si>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</si>
  <si>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</si>
  <si>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</si>
  <si>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</si>
  <si>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</si>
  <si>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</si>
  <si>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</si>
  <si>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</si>
  <si>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</si>
  <si>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</si>
  <si>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</si>
  <si>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</si>
  <si>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</si>
  <si>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</si>
  <si>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</si>
  <si>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</si>
  <si>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</si>
  <si>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</si>
  <si>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</si>
  <si>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</si>
  <si>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</si>
  <si>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</si>
  <si>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</si>
  <si>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</si>
  <si>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</si>
  <si>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</si>
  <si>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</si>
  <si>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</si>
  <si>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</si>
  <si>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</si>
  <si>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</si>
  <si>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</si>
  <si>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</si>
  <si>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</si>
  <si>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</si>
  <si>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</si>
  <si>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</si>
  <si>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</si>
  <si>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</si>
  <si>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</si>
  <si>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</si>
  <si>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</si>
  <si>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</si>
  <si>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</si>
  <si>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</si>
  <si>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</si>
  <si>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</si>
  <si>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</si>
  <si>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</si>
  <si>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</si>
  <si>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</si>
  <si>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</si>
  <si>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</si>
  <si>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</si>
  <si>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</si>
  <si>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</si>
  <si>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</si>
  <si>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</si>
  <si>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</si>
  <si>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</si>
  <si>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</si>
  <si>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</si>
  <si>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</si>
  <si>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</si>
  <si>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</si>
  <si>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</si>
  <si>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</si>
  <si>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</si>
  <si>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</si>
  <si>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</si>
  <si>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</si>
  <si>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</si>
  <si>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</si>
  <si>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</si>
  <si>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</si>
  <si>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</si>
  <si>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</si>
  <si>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</si>
  <si>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</si>
  <si>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</si>
  <si>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</si>
  <si>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</si>
  <si>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</si>
  <si>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</si>
  <si>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</si>
  <si>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</si>
  <si>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</si>
  <si>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</si>
  <si>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</si>
  <si>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</si>
  <si>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</si>
  <si>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</si>
  <si>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</si>
  <si>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</si>
  <si>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</si>
  <si>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</si>
  <si>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</si>
  <si>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</si>
  <si>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</si>
  <si>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</si>
  <si>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</si>
  <si>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</si>
  <si>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</si>
  <si>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</si>
  <si>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</si>
  <si>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</si>
  <si>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</si>
  <si>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</si>
  <si>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</si>
  <si>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</si>
  <si>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</si>
  <si>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</si>
  <si>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</si>
  <si>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</si>
  <si>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</si>
  <si>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</si>
  <si>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</si>
  <si>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</si>
  <si>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</si>
  <si>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</si>
  <si>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</si>
  <si>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</si>
  <si>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</si>
  <si>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</si>
  <si>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</si>
  <si>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</si>
  <si>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</si>
  <si>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</si>
  <si>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</si>
  <si>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</si>
  <si>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</si>
  <si>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</si>
  <si>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</si>
  <si>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</si>
  <si>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</si>
  <si>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</si>
  <si>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</si>
  <si>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</si>
  <si>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</si>
  <si>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</si>
  <si>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</si>
  <si>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</si>
  <si>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</si>
  <si>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</si>
  <si>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</si>
  <si>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</si>
  <si>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</si>
  <si>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</si>
  <si>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</si>
  <si>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</si>
  <si>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</si>
  <si>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</si>
  <si>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</si>
  <si>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</si>
  <si>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</si>
  <si>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</si>
  <si>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</si>
  <si>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</si>
  <si>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</si>
  <si>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</si>
  <si>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</si>
  <si>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</si>
  <si>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</si>
  <si>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</si>
  <si>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</si>
  <si>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</si>
  <si>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</si>
  <si>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</si>
  <si>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</si>
  <si>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</si>
  <si>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</si>
  <si>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</si>
  <si>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</si>
  <si>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</si>
  <si>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</si>
  <si>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</si>
  <si>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</si>
  <si>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</si>
  <si>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</si>
  <si>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</si>
  <si>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</si>
  <si>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</si>
  <si>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</si>
  <si>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</si>
  <si>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</si>
  <si>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</si>
  <si>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</si>
  <si>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</si>
  <si>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</si>
  <si>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</si>
  <si>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</si>
  <si>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</si>
  <si>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</si>
  <si>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</si>
  <si>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</si>
  <si>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</si>
  <si>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</si>
  <si>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</si>
  <si>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</si>
  <si>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</si>
  <si>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</si>
  <si>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</si>
  <si>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</si>
  <si>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</si>
  <si>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</si>
  <si>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</si>
  <si>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</si>
  <si>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</si>
  <si>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</si>
  <si>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</si>
  <si>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</si>
  <si>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</si>
  <si>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</si>
  <si>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</si>
  <si>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</si>
  <si>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</si>
  <si>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</si>
  <si>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</si>
  <si>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</si>
  <si>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</si>
  <si>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</si>
  <si>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</si>
  <si>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</si>
  <si>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</si>
  <si>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</si>
  <si>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</si>
  <si>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</si>
  <si>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</si>
  <si>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</si>
  <si>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</si>
  <si>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</si>
  <si>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</si>
  <si>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</si>
  <si>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</si>
  <si>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</si>
  <si>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</si>
  <si>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</si>
  <si>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</si>
  <si>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</si>
  <si>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</si>
  <si>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</si>
  <si>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</si>
  <si>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</si>
  <si>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</si>
  <si>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</si>
  <si>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</si>
  <si>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</si>
  <si>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</si>
  <si>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</si>
  <si>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</si>
  <si>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</si>
  <si>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</si>
  <si>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</si>
  <si>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</si>
  <si>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</si>
  <si>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</si>
  <si>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</si>
  <si>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</si>
  <si>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</si>
  <si>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</si>
  <si>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</si>
  <si>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</si>
  <si>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</si>
  <si>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</si>
  <si>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</si>
  <si>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</si>
  <si>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</si>
  <si>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</si>
  <si>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</si>
  <si>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</si>
  <si>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</si>
  <si>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</si>
  <si>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</si>
  <si>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</si>
  <si>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</si>
  <si>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</si>
  <si>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</si>
  <si>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</si>
  <si>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</si>
  <si>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</si>
  <si>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</si>
  <si>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</si>
  <si>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</si>
  <si>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</si>
  <si>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</si>
  <si>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</si>
  <si>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</si>
  <si>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</si>
  <si>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</si>
  <si>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</si>
  <si>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</si>
  <si>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</si>
  <si>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</si>
  <si>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</si>
  <si>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</si>
  <si>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</si>
  <si>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</si>
  <si>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</si>
  <si>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</si>
  <si>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</si>
  <si>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</si>
  <si>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</si>
  <si>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</si>
  <si>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</si>
  <si>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</si>
  <si>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</si>
  <si>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</si>
  <si>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</si>
  <si>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</si>
  <si>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</si>
  <si>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</si>
  <si>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</si>
  <si>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</si>
  <si>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</si>
  <si>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</si>
  <si>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</si>
  <si>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</si>
  <si>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</si>
  <si>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</si>
  <si>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</si>
  <si>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</si>
  <si>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</si>
  <si>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</si>
  <si>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</si>
  <si>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</si>
  <si>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</si>
  <si>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</si>
  <si>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</si>
  <si>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</si>
  <si>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</si>
  <si>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</si>
  <si>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</si>
  <si>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</si>
  <si>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</si>
  <si>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</si>
  <si>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</si>
  <si>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</si>
  <si>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</si>
  <si>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</si>
  <si>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</si>
  <si>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</si>
  <si>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</si>
  <si>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</si>
  <si>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</si>
  <si>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</si>
  <si>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</si>
  <si>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</si>
  <si>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</si>
  <si>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</si>
  <si>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</si>
  <si>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</si>
  <si>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</si>
  <si>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</si>
  <si>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</si>
  <si>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</si>
  <si>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</si>
  <si>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</si>
  <si>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</si>
  <si>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</si>
  <si>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</si>
  <si>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</si>
  <si>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</si>
  <si>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</si>
  <si>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</si>
  <si>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</si>
  <si>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</si>
  <si>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</si>
  <si>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</si>
  <si>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</si>
  <si>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</si>
  <si>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</si>
  <si>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</si>
  <si>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</si>
  <si>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</si>
  <si>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</si>
  <si>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</si>
  <si>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</si>
  <si>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</si>
  <si>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</si>
  <si>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</si>
  <si>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</si>
  <si>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</si>
  <si>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</si>
  <si>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</si>
  <si>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</si>
  <si>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</si>
  <si>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</si>
  <si>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</si>
  <si>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</si>
  <si>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</si>
  <si>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</si>
  <si>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</si>
  <si>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</si>
  <si>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</si>
  <si>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</si>
  <si>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</si>
  <si>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</si>
  <si>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</si>
  <si>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</si>
  <si>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</si>
  <si>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</si>
  <si>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</si>
  <si>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</si>
  <si>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</si>
  <si>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</si>
  <si>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</si>
  <si>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</si>
  <si>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</si>
  <si>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</si>
  <si>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</si>
  <si>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</si>
  <si>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</si>
  <si>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</si>
  <si>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</si>
  <si>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</si>
  <si>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</si>
  <si>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</si>
  <si>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</si>
  <si>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</si>
  <si>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</si>
  <si>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</si>
  <si>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</si>
  <si>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</si>
  <si>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</si>
  <si>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</si>
  <si>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</si>
  <si>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</si>
  <si>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</si>
  <si>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</si>
  <si>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</si>
  <si>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</si>
  <si>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</si>
  <si>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</si>
  <si>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</si>
  <si>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</si>
  <si>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</si>
  <si>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</si>
  <si>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</si>
  <si>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</si>
  <si>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</si>
  <si>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</si>
  <si>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</si>
  <si>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</si>
  <si>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</si>
  <si>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</si>
  <si>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</si>
  <si>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</si>
  <si>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</si>
  <si>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</si>
  <si>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</si>
  <si>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</si>
  <si>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</si>
  <si>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</si>
  <si>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</si>
  <si>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</si>
  <si>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</si>
  <si>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</si>
  <si>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</si>
  <si>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</si>
  <si>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</si>
  <si>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</si>
  <si>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</si>
  <si>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</si>
  <si>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</si>
  <si>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</si>
  <si>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</si>
  <si>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</si>
  <si>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</si>
  <si>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</si>
  <si>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</si>
  <si>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</si>
  <si>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</si>
  <si>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</si>
  <si>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</si>
  <si>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</si>
  <si>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</si>
  <si>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</si>
  <si>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</si>
  <si>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</si>
  <si>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</si>
  <si>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</si>
  <si>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</si>
  <si>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</si>
  <si>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</si>
  <si>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</si>
  <si>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</si>
  <si>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</si>
  <si>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</si>
  <si>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</si>
  <si>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</si>
  <si>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</si>
  <si>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</si>
  <si>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</si>
  <si>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</si>
  <si>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</si>
  <si>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</si>
  <si>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</si>
  <si>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</si>
  <si>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</si>
  <si>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</si>
  <si>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</si>
  <si>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</si>
  <si>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</si>
  <si>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</si>
  <si>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</si>
  <si>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</si>
  <si>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</si>
  <si>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</si>
  <si>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</si>
  <si>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</si>
  <si>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</si>
  <si>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</si>
  <si>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</si>
  <si>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</si>
  <si>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</si>
  <si>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</si>
  <si>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</si>
  <si>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</si>
  <si>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</si>
  <si>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</si>
  <si>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</si>
  <si>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</si>
  <si>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</si>
  <si>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</si>
  <si>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</si>
  <si>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</si>
  <si>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</si>
  <si>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</si>
  <si>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</si>
  <si>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</si>
  <si>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</si>
  <si>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</si>
  <si>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</si>
  <si>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</si>
  <si>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</si>
  <si>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</si>
  <si>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</si>
  <si>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</si>
  <si>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</si>
  <si>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</si>
  <si>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</si>
  <si>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</si>
  <si>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</si>
  <si>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</si>
  <si>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</si>
  <si>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</si>
  <si>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</si>
  <si>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</si>
  <si>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</si>
  <si>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</si>
  <si>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</si>
  <si>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</si>
  <si>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</si>
  <si>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</si>
  <si>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</si>
  <si>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</si>
  <si>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</si>
  <si>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</si>
  <si>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</si>
  <si>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</si>
  <si>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</si>
  <si>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</si>
  <si>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</si>
  <si>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</si>
  <si>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</si>
  <si>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</si>
  <si>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</si>
  <si>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</si>
  <si>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</si>
  <si>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</si>
  <si>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</si>
  <si>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</si>
  <si>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</si>
  <si>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</si>
  <si>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</si>
  <si>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</si>
  <si>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</si>
  <si>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</si>
  <si>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</si>
  <si>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</si>
  <si>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</si>
  <si>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</si>
  <si>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</si>
  <si>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</si>
  <si>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</si>
  <si>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</si>
  <si>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</si>
  <si>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</si>
  <si>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</si>
  <si>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</si>
  <si>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</si>
  <si>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</si>
  <si>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</si>
  <si>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</si>
  <si>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</si>
  <si>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</si>
  <si>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</si>
  <si>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</si>
  <si>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</si>
  <si>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</si>
  <si>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</si>
  <si>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</si>
  <si>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</si>
  <si>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</si>
  <si>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</si>
  <si>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</si>
  <si>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</si>
  <si>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</si>
  <si>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</si>
  <si>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</si>
  <si>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</si>
  <si>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</si>
  <si>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</si>
  <si>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</si>
  <si>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</si>
  <si>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</si>
  <si>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</si>
  <si>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</si>
  <si>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</si>
  <si>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</si>
  <si>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</si>
  <si>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</si>
  <si>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</si>
  <si>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</si>
  <si>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</si>
  <si>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</si>
  <si>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</si>
  <si>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</si>
  <si>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</si>
  <si>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</si>
  <si>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</si>
  <si>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</si>
  <si>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</si>
  <si>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</si>
  <si>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</si>
  <si>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</si>
  <si>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</si>
  <si>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</si>
  <si>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</si>
  <si>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</si>
  <si>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</si>
  <si>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</si>
  <si>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</si>
  <si>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</si>
  <si>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</si>
  <si>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</si>
  <si>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</si>
  <si>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</si>
  <si>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</si>
  <si>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</si>
  <si>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</si>
  <si>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</si>
  <si>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</si>
  <si>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</si>
  <si>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</si>
  <si>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</si>
  <si>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</si>
  <si>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</si>
  <si>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</si>
  <si>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</si>
  <si>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</si>
  <si>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</si>
  <si>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</si>
  <si>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</si>
  <si>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</si>
  <si>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</si>
  <si>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</si>
  <si>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</si>
  <si>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</si>
  <si>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</si>
  <si>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</si>
  <si>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</si>
  <si>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</si>
  <si>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</si>
  <si>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</si>
  <si>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</si>
  <si>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</si>
  <si>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</si>
  <si>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</si>
  <si>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</si>
  <si>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</si>
  <si>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</si>
  <si>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</si>
  <si>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</si>
  <si>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</si>
  <si>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</si>
  <si>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</si>
  <si>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</si>
  <si>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</si>
  <si>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</si>
  <si>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</si>
  <si>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</si>
  <si>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</si>
  <si>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</si>
  <si>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</si>
  <si>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</si>
  <si>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</si>
  <si>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</si>
  <si>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</si>
  <si>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</si>
  <si>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</si>
  <si>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</si>
  <si>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</si>
  <si>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</si>
  <si>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</si>
  <si>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</si>
  <si>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</si>
  <si>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</si>
  <si>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</si>
  <si>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</si>
  <si>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</si>
  <si>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</si>
  <si>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</si>
  <si>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</si>
  <si>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</si>
  <si>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</si>
  <si>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</si>
  <si>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</si>
  <si>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</si>
  <si>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</si>
  <si>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</si>
  <si>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</si>
  <si>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</si>
  <si>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</si>
  <si>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</si>
  <si>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</si>
  <si>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</si>
  <si>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</si>
  <si>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</si>
  <si>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</si>
  <si>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</si>
  <si>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</si>
  <si>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</si>
  <si>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</si>
  <si>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</si>
  <si>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</si>
  <si>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</si>
  <si>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</si>
  <si>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</si>
  <si>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</si>
  <si>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</si>
  <si>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</si>
  <si>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</si>
  <si>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</si>
  <si>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</si>
  <si>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</si>
  <si>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</si>
  <si>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</si>
  <si>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</si>
  <si>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</si>
  <si>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</si>
  <si>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</si>
  <si>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</si>
  <si>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</si>
  <si>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</si>
  <si>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</si>
  <si>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</si>
  <si>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</si>
  <si>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</si>
  <si>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</si>
  <si>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</si>
  <si>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</si>
  <si>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</si>
  <si>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</si>
  <si>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</si>
  <si>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</si>
  <si>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</si>
  <si>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</si>
  <si>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</si>
  <si>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</si>
  <si>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</si>
  <si>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</si>
  <si>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</si>
  <si>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</si>
  <si>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</si>
  <si>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</si>
  <si>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</si>
  <si>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</si>
  <si>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</si>
  <si>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</si>
  <si>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</si>
  <si>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</si>
  <si>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</si>
  <si>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</si>
  <si>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</si>
  <si>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</si>
  <si>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</si>
  <si>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</si>
  <si>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</si>
  <si>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</si>
  <si>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</si>
  <si>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</si>
  <si>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</si>
  <si>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</si>
  <si>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</si>
  <si>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</si>
  <si>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</si>
  <si>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</si>
  <si>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</si>
  <si>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</si>
  <si>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</si>
  <si>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</si>
  <si>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</si>
  <si>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</si>
  <si>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</si>
  <si>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</si>
  <si>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</si>
  <si>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</si>
  <si>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</si>
  <si>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</si>
  <si>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</si>
  <si>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</si>
  <si>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</si>
  <si>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</si>
  <si>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</si>
  <si>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</si>
  <si>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</si>
  <si>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</si>
  <si>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</si>
  <si>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</si>
  <si>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</si>
  <si>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</si>
  <si>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</si>
  <si>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</si>
  <si>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</si>
  <si>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</si>
  <si>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</si>
  <si>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</si>
  <si>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</si>
  <si>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</si>
  <si>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</si>
  <si>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</si>
  <si>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</si>
  <si>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</si>
  <si>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</si>
  <si>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</si>
  <si>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</si>
  <si>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</si>
  <si>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</si>
  <si>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</si>
  <si>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</si>
  <si>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</si>
  <si>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</si>
  <si>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</si>
  <si>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</si>
  <si>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</si>
  <si>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</si>
  <si>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</si>
  <si>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</si>
  <si>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</si>
  <si>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</si>
  <si>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</si>
  <si>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</si>
  <si>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</si>
  <si>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</si>
  <si>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</si>
  <si>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</si>
  <si>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</si>
  <si>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</si>
  <si>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</si>
  <si>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</si>
  <si>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</si>
  <si>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</si>
  <si>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</si>
  <si>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</si>
  <si>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</si>
  <si>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</si>
  <si>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</si>
  <si>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</si>
  <si>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</si>
  <si>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</si>
  <si>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</si>
  <si>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</si>
  <si>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</si>
  <si>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</si>
  <si>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</si>
  <si>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</si>
  <si>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</si>
  <si>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</si>
  <si>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</si>
  <si>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</si>
  <si>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</si>
  <si>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</si>
  <si>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</si>
  <si>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</si>
  <si>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</si>
  <si>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</si>
  <si>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</si>
  <si>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</si>
  <si>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</si>
  <si>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</si>
  <si>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</si>
  <si>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</si>
  <si>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</si>
  <si>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</si>
  <si>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</si>
  <si>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</si>
  <si>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</si>
  <si>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</si>
  <si>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</si>
  <si>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</si>
  <si>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</si>
  <si>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</si>
  <si>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</si>
  <si>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</si>
  <si>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</si>
  <si>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</si>
  <si>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</si>
  <si>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</si>
  <si>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</si>
  <si>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</si>
  <si>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</si>
  <si>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</si>
  <si>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</si>
  <si>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</si>
  <si>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</si>
  <si>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</si>
  <si>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</si>
  <si>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</si>
  <si>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</si>
  <si>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</si>
  <si>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</si>
  <si>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</si>
  <si>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</si>
  <si>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</si>
  <si>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</si>
  <si>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</si>
  <si>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</si>
  <si>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</si>
  <si>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</si>
  <si>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</si>
  <si>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</si>
  <si>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</si>
  <si>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</si>
  <si>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</si>
  <si>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</si>
  <si>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</si>
  <si>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</si>
  <si>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</si>
  <si>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</si>
  <si>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</si>
  <si>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</si>
  <si>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</si>
  <si>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</si>
  <si>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</si>
  <si>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</si>
  <si>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</si>
  <si>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</si>
  <si>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</si>
  <si>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</si>
  <si>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</si>
  <si>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</si>
  <si>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</si>
  <si>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</si>
  <si>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</si>
  <si>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</si>
  <si>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</si>
  <si>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</si>
  <si>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</si>
  <si>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</si>
  <si>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</si>
  <si>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</si>
  <si>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</si>
  <si>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</si>
  <si>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</si>
  <si>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</si>
  <si>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</si>
  <si>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</si>
  <si>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</si>
  <si>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</si>
  <si>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</si>
  <si>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</si>
  <si>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</si>
  <si>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</si>
  <si>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</si>
  <si>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</si>
  <si>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</si>
  <si>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</si>
  <si>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</si>
  <si>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</si>
  <si>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</si>
  <si>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</si>
  <si>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</si>
  <si>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</si>
  <si>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</si>
  <si>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</si>
  <si>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</si>
  <si>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</si>
  <si>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</si>
  <si>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</si>
  <si>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</si>
  <si>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</si>
  <si>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</si>
  <si>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</si>
  <si>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</si>
  <si>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</si>
  <si>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</si>
  <si>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</si>
  <si>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</si>
  <si>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</si>
  <si>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</si>
  <si>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</si>
  <si>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</si>
  <si>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</si>
  <si>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</si>
  <si>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</si>
  <si>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</si>
  <si>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</si>
  <si>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</si>
  <si>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</si>
  <si>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</si>
  <si>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</si>
  <si>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</si>
  <si>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</si>
  <si>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</si>
  <si>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</si>
  <si>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</si>
  <si>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</si>
  <si>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</si>
  <si>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</si>
  <si>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</si>
  <si>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</si>
  <si>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</si>
  <si>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</si>
  <si>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</si>
  <si>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</si>
  <si>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</si>
  <si>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</si>
  <si>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</si>
  <si>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</si>
  <si>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</si>
  <si>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</si>
  <si>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</si>
  <si>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</si>
  <si>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</si>
  <si>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</si>
  <si>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</si>
  <si>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</si>
  <si>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</si>
  <si>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</si>
  <si>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</si>
  <si>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</si>
  <si>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</si>
  <si>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</si>
  <si>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</si>
  <si>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</si>
  <si>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</si>
  <si>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</si>
  <si>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</si>
  <si>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</si>
  <si>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</si>
  <si>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</si>
  <si>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</si>
  <si>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</si>
  <si>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</si>
  <si>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</si>
  <si>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</si>
  <si>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</si>
  <si>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</si>
  <si>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</si>
  <si>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</si>
  <si>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</si>
  <si>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</si>
  <si>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</si>
  <si>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</si>
  <si>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</si>
  <si>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</si>
  <si>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</si>
  <si>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</si>
  <si>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</si>
  <si>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</si>
  <si>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</si>
  <si>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</si>
  <si>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</si>
  <si>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</si>
  <si>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</si>
  <si>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</si>
  <si>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</si>
  <si>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</si>
  <si>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</si>
  <si>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</si>
  <si>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</si>
  <si>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</si>
  <si>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</si>
  <si>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</si>
  <si>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</si>
  <si>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</si>
  <si>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</si>
  <si>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</si>
  <si>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</si>
  <si>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</si>
  <si>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</si>
  <si>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</si>
  <si>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</si>
  <si>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</si>
  <si>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</si>
  <si>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</si>
  <si>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</si>
  <si>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</si>
  <si>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</si>
  <si>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</si>
  <si>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</si>
  <si>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</si>
  <si>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</si>
  <si>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</si>
  <si>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</si>
  <si>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</si>
  <si>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</si>
  <si>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</si>
  <si>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</si>
  <si>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</si>
  <si>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</si>
  <si>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</si>
  <si>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</si>
  <si>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</si>
  <si>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</si>
  <si>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</si>
  <si>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</si>
  <si>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</si>
  <si>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</si>
  <si>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</si>
  <si>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</si>
  <si>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</si>
  <si>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</si>
  <si>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</si>
  <si>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</si>
  <si>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</si>
  <si>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</si>
  <si>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</si>
  <si>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</si>
  <si>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</si>
  <si>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</si>
  <si>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</si>
  <si>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</si>
  <si>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</si>
  <si>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</si>
  <si>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</si>
  <si>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</si>
  <si>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</si>
  <si>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</si>
  <si>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</si>
  <si>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</si>
  <si>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</si>
  <si>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</si>
  <si>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</si>
  <si>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</si>
  <si>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</si>
  <si>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</si>
  <si>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</si>
  <si>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</si>
  <si>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</si>
  <si>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</si>
  <si>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</si>
  <si>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</si>
  <si>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</si>
  <si>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</si>
  <si>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</si>
  <si>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</si>
  <si>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</si>
  <si>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</si>
  <si>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</si>
  <si>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</si>
  <si>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</si>
  <si>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</si>
  <si>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</si>
  <si>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</si>
  <si>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</si>
  <si>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</si>
  <si>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</si>
  <si>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</si>
  <si>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</si>
  <si>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</si>
  <si>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</si>
  <si>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</si>
  <si>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</si>
  <si>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</si>
  <si>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</si>
  <si>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</si>
  <si>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</si>
  <si>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</si>
  <si>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</si>
  <si>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</si>
  <si>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</si>
  <si>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</si>
  <si>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</si>
  <si>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</si>
  <si>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</si>
  <si>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</si>
  <si>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</si>
  <si>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</si>
  <si>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</si>
  <si>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</si>
  <si>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</si>
  <si>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</si>
  <si>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</si>
  <si>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</si>
  <si>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</si>
  <si>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</si>
  <si>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</si>
  <si>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</si>
  <si>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</si>
  <si>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</si>
  <si>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</si>
  <si>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</si>
  <si>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</si>
  <si>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</si>
  <si>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</si>
  <si>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</si>
  <si>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</si>
  <si>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</si>
  <si>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</si>
  <si>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</si>
  <si>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</si>
  <si>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</si>
  <si>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</si>
  <si>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</si>
  <si>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</si>
  <si>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</si>
  <si>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</si>
  <si>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</si>
  <si>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</si>
  <si>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</si>
  <si>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</si>
  <si>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</si>
  <si>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</si>
  <si>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</si>
  <si>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</si>
  <si>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</si>
  <si>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</si>
  <si>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</si>
  <si>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</si>
  <si>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</si>
  <si>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</si>
  <si>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</si>
  <si>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</si>
  <si>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</si>
  <si>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</si>
  <si>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</si>
  <si>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</si>
  <si>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</si>
  <si>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</si>
  <si>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</si>
  <si>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</si>
  <si>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</si>
  <si>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</si>
  <si>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</si>
  <si>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</si>
  <si>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</si>
  <si>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</si>
  <si>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</si>
  <si>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</si>
  <si>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</si>
  <si>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</si>
  <si>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</si>
  <si>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</si>
  <si>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</si>
  <si>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</si>
  <si>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</si>
  <si>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</si>
  <si>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</si>
  <si>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</si>
  <si>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</si>
  <si>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</si>
  <si>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</si>
  <si>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</si>
  <si>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</si>
  <si>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</si>
  <si>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</si>
  <si>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</si>
  <si>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</si>
  <si>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</si>
  <si>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</si>
  <si>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</si>
  <si>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</si>
  <si>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</si>
  <si>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</si>
  <si>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</si>
  <si>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</si>
  <si>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</si>
  <si>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</si>
  <si>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</si>
  <si>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</si>
  <si>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</si>
  <si>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</si>
  <si>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</si>
  <si>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</si>
  <si>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</si>
  <si>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</si>
  <si>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</si>
  <si>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</si>
  <si>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</si>
  <si>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</si>
  <si>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</si>
  <si>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</si>
  <si>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</si>
  <si>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</si>
  <si>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</si>
  <si>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</si>
  <si>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</si>
  <si>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</si>
  <si>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</si>
  <si>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</si>
  <si>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</si>
  <si>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</si>
  <si>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</si>
  <si>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</si>
  <si>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</si>
  <si>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</si>
  <si>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</si>
  <si>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</si>
  <si>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</si>
  <si>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</si>
  <si>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</si>
  <si>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</si>
  <si>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</si>
  <si>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</si>
  <si>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</si>
  <si>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</si>
  <si>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</si>
  <si>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</si>
  <si>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</si>
  <si>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</si>
  <si>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</si>
  <si>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</si>
  <si>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</si>
  <si>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</si>
  <si>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</si>
  <si>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</si>
  <si>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</si>
  <si>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</si>
  <si>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</si>
  <si>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</si>
  <si>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</si>
  <si>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</si>
  <si>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</si>
  <si>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</si>
  <si>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</si>
  <si>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</si>
  <si>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</si>
  <si>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</si>
  <si>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</si>
  <si>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</si>
  <si>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</si>
  <si>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</si>
  <si>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</si>
  <si>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</si>
  <si>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</si>
  <si>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</si>
  <si>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</si>
  <si>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</si>
  <si>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</si>
  <si>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</si>
  <si>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</si>
  <si>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</si>
  <si>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</si>
  <si>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</si>
  <si>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</si>
  <si>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</si>
  <si>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</si>
  <si>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</si>
  <si>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</si>
  <si>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</si>
  <si>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</si>
  <si>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</si>
  <si>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</si>
  <si>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</si>
  <si>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</si>
  <si>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</si>
  <si>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</si>
  <si>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</si>
  <si>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</si>
  <si>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</si>
  <si>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</si>
  <si>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</si>
  <si>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</si>
  <si>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</si>
  <si>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</si>
  <si>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</si>
  <si>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</si>
  <si>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</si>
  <si>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</si>
  <si>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</si>
  <si>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</si>
  <si>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</si>
  <si>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</si>
  <si>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</si>
  <si>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</si>
  <si>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</si>
  <si>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</si>
  <si>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</si>
  <si>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</si>
  <si>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</si>
  <si>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</si>
  <si>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</si>
  <si>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</si>
  <si>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</si>
  <si>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</si>
  <si>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</si>
  <si>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</si>
  <si>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</si>
  <si>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</si>
  <si>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</si>
  <si>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</si>
  <si>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</si>
  <si>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</si>
  <si>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</si>
  <si>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</si>
  <si>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</si>
  <si>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</si>
  <si>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</si>
  <si>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</si>
  <si>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</si>
  <si>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</si>
  <si>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</si>
  <si>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</si>
  <si>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</si>
  <si>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</si>
  <si>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</si>
  <si>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</si>
  <si>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</si>
  <si>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</si>
  <si>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</si>
  <si>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</si>
  <si>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</si>
  <si>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</si>
  <si>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</si>
  <si>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</si>
  <si>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</si>
  <si>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</si>
  <si>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</si>
  <si>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</si>
  <si>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</si>
  <si>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</si>
  <si>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</si>
  <si>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</si>
  <si>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</si>
  <si>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</si>
  <si>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</si>
  <si>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</si>
  <si>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</si>
  <si>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</si>
  <si>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</si>
  <si>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</si>
  <si>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</si>
  <si>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</si>
  <si>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</si>
  <si>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</si>
  <si>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</si>
  <si>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</si>
  <si>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</si>
  <si>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</si>
  <si>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</si>
  <si>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</si>
  <si>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</si>
  <si>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</si>
  <si>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</si>
  <si>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</si>
  <si>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</si>
  <si>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</si>
  <si>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</si>
  <si>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</si>
  <si>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</si>
  <si>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</si>
  <si>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</si>
  <si>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</si>
  <si>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</si>
  <si>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</si>
  <si>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</si>
  <si>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</si>
  <si>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</si>
  <si>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</si>
  <si>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</si>
  <si>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</si>
  <si>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</si>
  <si>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</si>
  <si>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</si>
  <si>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</si>
  <si>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</si>
  <si>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</si>
  <si>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</si>
  <si>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</si>
  <si>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</si>
  <si>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</si>
  <si>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</si>
  <si>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</si>
  <si>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</si>
  <si>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</si>
  <si>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</si>
  <si>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</si>
  <si>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</si>
  <si>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</si>
  <si>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</si>
  <si>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</si>
  <si>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</si>
  <si>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</si>
  <si>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</si>
  <si>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</si>
  <si>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</si>
  <si>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</si>
  <si>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</si>
  <si>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</si>
  <si>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</si>
  <si>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</si>
  <si>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</si>
  <si>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</si>
  <si>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</si>
  <si>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</si>
  <si>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</si>
  <si>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</si>
  <si>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</si>
  <si>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</si>
  <si>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</si>
  <si>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</si>
  <si>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</si>
  <si>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</si>
  <si>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</si>
  <si>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</si>
  <si>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</si>
  <si>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</si>
  <si>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</si>
  <si>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</si>
  <si>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</si>
  <si>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</si>
  <si>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</si>
  <si>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</si>
  <si>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</si>
  <si>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</si>
  <si>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</si>
  <si>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</si>
  <si>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</si>
  <si>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</si>
  <si>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</si>
  <si>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</si>
  <si>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</si>
  <si>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</si>
  <si>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</si>
  <si>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</si>
  <si>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</si>
  <si>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</si>
  <si>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</si>
  <si>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</si>
  <si>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</si>
  <si>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</si>
  <si>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</si>
  <si>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</si>
  <si>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</si>
  <si>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</si>
  <si>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</si>
  <si>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</si>
  <si>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</si>
  <si>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</si>
  <si>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</si>
  <si>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</si>
  <si>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</si>
  <si>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</si>
  <si>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</si>
  <si>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</si>
  <si>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</si>
  <si>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</si>
  <si>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</si>
  <si>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</si>
  <si>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</si>
  <si>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</si>
  <si>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</si>
  <si>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</si>
  <si>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</si>
  <si>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</si>
  <si>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</si>
  <si>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</si>
  <si>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</si>
  <si>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</si>
  <si>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</si>
  <si>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</si>
  <si>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</si>
  <si>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</si>
  <si>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</si>
  <si>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</si>
  <si>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</si>
  <si>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</si>
  <si>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</si>
  <si>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</si>
  <si>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</si>
  <si>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</si>
  <si>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</si>
  <si>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</si>
  <si>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</si>
  <si>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</si>
  <si>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</si>
  <si>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</si>
  <si>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</si>
  <si>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</si>
  <si>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</si>
  <si>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</si>
  <si>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</si>
  <si>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</si>
  <si>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</si>
  <si>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</si>
  <si>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</si>
  <si>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</si>
  <si>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</si>
  <si>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</si>
  <si>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</si>
  <si>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</si>
  <si>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</si>
  <si>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</si>
  <si>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</si>
  <si>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</si>
  <si>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</si>
  <si>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</si>
  <si>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</si>
  <si>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</si>
  <si>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</si>
  <si>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</si>
  <si>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</si>
  <si>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</si>
  <si>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</si>
  <si>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</si>
  <si>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</si>
  <si>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</si>
  <si>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</si>
  <si>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</si>
  <si>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</si>
  <si>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</si>
  <si>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</si>
  <si>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</si>
  <si>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</si>
  <si>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</si>
  <si>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</si>
  <si>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</si>
  <si>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</si>
  <si>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</si>
  <si>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</si>
  <si>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</si>
  <si>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</si>
  <si>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</si>
  <si>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</si>
  <si>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</si>
  <si>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</si>
  <si>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</si>
  <si>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</si>
  <si>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</si>
  <si>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</si>
  <si>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</si>
  <si>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</si>
  <si>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</si>
  <si>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</si>
  <si>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</si>
  <si>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</si>
  <si>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</si>
  <si>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</si>
  <si>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</si>
  <si>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</si>
  <si>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</si>
  <si>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</si>
  <si>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</si>
  <si>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</si>
  <si>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</si>
  <si>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</si>
  <si>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</si>
  <si>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</si>
  <si>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</si>
  <si>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</si>
  <si>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</si>
  <si>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</si>
  <si>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</si>
  <si>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</si>
  <si>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</si>
  <si>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</si>
  <si>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</si>
  <si>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</si>
  <si>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</si>
  <si>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</si>
  <si>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</si>
  <si>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</si>
  <si>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</si>
  <si>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</si>
  <si>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</si>
  <si>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</si>
  <si>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</si>
  <si>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</si>
  <si>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</si>
  <si>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</si>
  <si>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</si>
  <si>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</si>
  <si>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</si>
  <si>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</si>
  <si>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</si>
  <si>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</si>
  <si>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</si>
  <si>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</si>
  <si>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</si>
  <si>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</si>
  <si>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</si>
  <si>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</si>
  <si>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</si>
  <si>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</si>
  <si>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</si>
  <si>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</si>
  <si>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</si>
  <si>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</si>
  <si>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</si>
  <si>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</si>
  <si>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</si>
  <si>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</si>
  <si>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</si>
  <si>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</si>
  <si>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</si>
  <si>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</si>
  <si>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</si>
  <si>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</si>
  <si>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</si>
  <si>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</si>
  <si>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</si>
  <si>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</si>
  <si>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</si>
  <si>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</si>
  <si>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</si>
  <si>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</si>
  <si>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</si>
  <si>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</si>
  <si>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</si>
  <si>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</si>
  <si>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</si>
  <si>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</si>
  <si>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</si>
  <si>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</si>
  <si>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</si>
  <si>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</si>
  <si>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</si>
  <si>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</si>
  <si>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</si>
  <si>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</si>
  <si>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</si>
  <si>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</si>
  <si>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</si>
  <si>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</si>
  <si>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</si>
  <si>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</si>
  <si>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</si>
  <si>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</si>
  <si>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</si>
  <si>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</si>
  <si>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</si>
  <si>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</si>
  <si>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</si>
  <si>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</si>
  <si>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</si>
  <si>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</si>
  <si>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</si>
  <si>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</si>
  <si>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</si>
  <si>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</si>
  <si>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</si>
  <si>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</si>
  <si>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</si>
  <si>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</si>
  <si>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</si>
  <si>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</si>
  <si>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</si>
  <si>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</si>
  <si>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</si>
  <si>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</si>
  <si>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</si>
  <si>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</si>
  <si>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</si>
  <si>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</si>
  <si>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</si>
  <si>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</si>
  <si>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</si>
  <si>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</si>
  <si>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</si>
  <si>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</si>
  <si>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</si>
  <si>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</si>
  <si>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</si>
  <si>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</si>
  <si>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</si>
  <si>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</si>
  <si>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</si>
  <si>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</si>
  <si>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</si>
  <si>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</si>
  <si>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</si>
  <si>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</si>
  <si>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</si>
  <si>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</si>
  <si>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</si>
  <si>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</si>
  <si>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</si>
  <si>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</si>
  <si>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</si>
  <si>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</si>
  <si>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</si>
  <si>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</si>
  <si>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</si>
  <si>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</si>
  <si>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</si>
  <si>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</si>
  <si>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</si>
  <si>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</si>
  <si>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</si>
  <si>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</si>
  <si>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</si>
  <si>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</si>
  <si>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</si>
  <si>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</si>
  <si>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</si>
  <si>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</si>
  <si>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</si>
  <si>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</si>
  <si>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</si>
  <si>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</si>
  <si>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</si>
  <si>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</si>
  <si>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</si>
  <si>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</si>
  <si>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</si>
  <si>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</si>
  <si>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</si>
  <si>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</si>
  <si>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</si>
  <si>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</si>
  <si>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</si>
  <si>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</si>
  <si>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</si>
  <si>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</si>
  <si>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</si>
  <si>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</si>
  <si>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</si>
  <si>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</si>
  <si>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</si>
  <si>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</si>
  <si>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</si>
  <si>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</si>
  <si>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</si>
  <si>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</si>
  <si>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</si>
  <si>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</si>
  <si>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</si>
  <si>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</si>
  <si>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</si>
  <si>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</si>
  <si>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</si>
  <si>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</si>
  <si>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</si>
  <si>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</si>
  <si>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</si>
  <si>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</si>
  <si>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</si>
  <si>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</si>
  <si>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</si>
  <si>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</si>
  <si>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</si>
  <si>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</si>
  <si>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</si>
  <si>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</si>
  <si>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</si>
  <si>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</si>
  <si>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</si>
  <si>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</si>
  <si>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</si>
  <si>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</si>
  <si>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</si>
  <si>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</si>
  <si>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</si>
  <si>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</si>
  <si>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</si>
  <si>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</si>
  <si>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</si>
  <si>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</si>
  <si>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</si>
  <si>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</si>
  <si>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</si>
  <si>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</si>
  <si>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</si>
  <si>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</si>
  <si>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</si>
  <si>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</si>
  <si>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</si>
  <si>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</si>
  <si>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</si>
  <si>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</si>
  <si>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</si>
  <si>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</si>
  <si>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</si>
  <si>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</si>
  <si>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</si>
  <si>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</si>
  <si>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</si>
  <si>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</si>
  <si>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</si>
  <si>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</si>
  <si>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</si>
  <si>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</si>
  <si>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</si>
  <si>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</si>
  <si>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</si>
  <si>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</si>
  <si>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</si>
  <si>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</si>
  <si>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</si>
  <si>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</si>
  <si>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</si>
  <si>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</si>
  <si>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</si>
  <si>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</si>
  <si>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</si>
  <si>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</si>
  <si>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</si>
  <si>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</si>
  <si>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</si>
  <si>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</si>
  <si>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</si>
  <si>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</si>
  <si>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</si>
  <si>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</si>
  <si>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</si>
  <si>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</si>
  <si>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</si>
  <si>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</si>
  <si>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</si>
  <si>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</si>
  <si>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</si>
  <si>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</si>
  <si>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</si>
  <si>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</si>
  <si>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</si>
  <si>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</si>
  <si>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</si>
  <si>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</si>
  <si>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</si>
  <si>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</si>
  <si>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</si>
  <si>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</si>
  <si>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</si>
  <si>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</si>
  <si>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</si>
  <si>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</si>
  <si>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</si>
  <si>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</si>
  <si>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</si>
  <si>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</si>
  <si>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</si>
  <si>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</si>
  <si>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</si>
  <si>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</si>
  <si>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</si>
  <si>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</si>
  <si>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</si>
  <si>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</si>
  <si>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</si>
  <si>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</si>
  <si>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</si>
  <si>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</si>
  <si>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</si>
  <si>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</si>
  <si>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</si>
  <si>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</si>
  <si>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</si>
  <si>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</si>
  <si>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</si>
  <si>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</si>
  <si>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</si>
  <si>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</si>
  <si>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</si>
  <si>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</si>
  <si>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</si>
  <si>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</si>
  <si>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</si>
  <si>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</si>
  <si>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</si>
  <si>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</si>
  <si>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</si>
  <si>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</si>
  <si>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</si>
  <si>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</si>
  <si>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</si>
  <si>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</si>
  <si>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</si>
  <si>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</si>
  <si>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</si>
  <si>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</si>
  <si>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</si>
  <si>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</si>
  <si>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</si>
  <si>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</si>
  <si>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</si>
  <si>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</si>
  <si>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</si>
  <si>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</si>
  <si>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</si>
  <si>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</si>
  <si>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</si>
  <si>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</si>
  <si>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</si>
  <si>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</si>
  <si>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</si>
  <si>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</si>
  <si>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</si>
  <si>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</si>
  <si>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</si>
  <si>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</si>
  <si>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</si>
  <si>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</si>
  <si>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</si>
  <si>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</si>
  <si>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</si>
  <si>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</si>
  <si>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</si>
  <si>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</si>
  <si>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</si>
  <si>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</si>
  <si>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</si>
  <si>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</si>
  <si>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</si>
  <si>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</si>
  <si>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</si>
  <si>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</si>
  <si>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</si>
  <si>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</si>
  <si>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</si>
  <si>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</si>
  <si>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</si>
  <si>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</si>
  <si>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</si>
  <si>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</si>
  <si>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</si>
  <si>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</si>
  <si>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</si>
  <si>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</si>
  <si>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</si>
  <si>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</si>
  <si>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</si>
  <si>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</si>
  <si>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</si>
  <si>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</si>
  <si>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</si>
  <si>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</si>
  <si>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</si>
  <si>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</si>
  <si>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</si>
  <si>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</si>
  <si>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</si>
  <si>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</si>
  <si>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</si>
  <si>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</si>
  <si>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</si>
  <si>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</si>
  <si>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</si>
  <si>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</si>
  <si>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</si>
  <si>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</si>
  <si>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</si>
  <si>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</si>
  <si>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</si>
  <si>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</si>
  <si>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</si>
  <si>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</si>
  <si>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</si>
  <si>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</si>
  <si>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</si>
  <si>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</si>
  <si>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</si>
  <si>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</si>
  <si>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</si>
  <si>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</si>
  <si>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</si>
  <si>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</si>
  <si>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</si>
  <si>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</si>
  <si>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</si>
  <si>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</si>
  <si>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</si>
  <si>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</si>
  <si>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</si>
  <si>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</si>
  <si>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</si>
  <si>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</si>
  <si>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</si>
  <si>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</si>
  <si>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</si>
  <si>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</si>
  <si>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</si>
  <si>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</si>
  <si>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</si>
  <si>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</si>
  <si>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</si>
  <si>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</si>
  <si>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</si>
  <si>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</si>
  <si>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</si>
  <si>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</si>
  <si>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</si>
  <si>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</si>
  <si>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</si>
  <si>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</si>
  <si>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</si>
  <si>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</si>
  <si>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</si>
  <si>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</si>
  <si>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</si>
  <si>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</si>
  <si>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</si>
  <si>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</si>
  <si>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</si>
  <si>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</si>
  <si>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</si>
  <si>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</si>
  <si>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</si>
  <si>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</si>
  <si>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</si>
  <si>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</si>
  <si>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</si>
  <si>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</si>
  <si>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</si>
  <si>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</si>
  <si>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</si>
  <si>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</si>
  <si>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</si>
  <si>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</si>
  <si>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</si>
  <si>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</si>
  <si>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</si>
  <si>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</si>
  <si>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</si>
  <si>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</si>
  <si>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</si>
  <si>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</si>
  <si>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</si>
  <si>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</si>
  <si>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</si>
  <si>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</si>
  <si>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</si>
  <si>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</si>
  <si>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</si>
  <si>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</si>
  <si>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</si>
  <si>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</si>
  <si>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</si>
  <si>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</si>
  <si>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</si>
  <si>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</si>
  <si>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</si>
  <si>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</si>
  <si>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</si>
  <si>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</si>
  <si>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</si>
  <si>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</si>
  <si>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</si>
  <si>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</si>
  <si>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</si>
  <si>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</si>
  <si>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</si>
  <si>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</si>
  <si>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</si>
  <si>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</si>
  <si>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</si>
  <si>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</si>
  <si>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</si>
  <si>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</si>
  <si>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</si>
  <si>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</si>
  <si>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</si>
  <si>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</si>
  <si>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</si>
  <si>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</si>
  <si>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</si>
  <si>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</si>
  <si>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</si>
  <si>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</si>
  <si>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</si>
  <si>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</si>
  <si>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</si>
  <si>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</si>
  <si>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</si>
  <si>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</si>
  <si>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</si>
  <si>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</si>
  <si>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</si>
  <si>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</si>
  <si>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</si>
  <si>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</si>
  <si>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</si>
  <si>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</si>
  <si>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</si>
  <si>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</si>
  <si>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</si>
  <si>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</si>
  <si>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</si>
  <si>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</si>
  <si>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</si>
  <si>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</si>
  <si>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</si>
  <si>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</si>
  <si>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</si>
  <si>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</si>
  <si>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</si>
  <si>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</si>
  <si>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</si>
  <si>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</si>
  <si>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</si>
  <si>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</si>
  <si>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</si>
  <si>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</si>
  <si>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</si>
  <si>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</si>
  <si>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</si>
  <si>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</si>
  <si>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</si>
  <si>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</si>
  <si>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</si>
  <si>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</si>
  <si>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</si>
  <si>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</si>
  <si>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</si>
  <si>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</si>
  <si>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</si>
  <si>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</si>
  <si>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</si>
  <si>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</si>
  <si>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</si>
  <si>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</si>
  <si>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</si>
  <si>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</si>
  <si>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</si>
  <si>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</si>
  <si>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</si>
  <si>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</si>
  <si>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</si>
  <si>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</si>
  <si>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</si>
  <si>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</si>
  <si>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</si>
  <si>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</si>
  <si>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</si>
  <si>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</si>
  <si>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</si>
  <si>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</si>
  <si>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</si>
  <si>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</si>
  <si>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</si>
  <si>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</si>
  <si>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</si>
  <si>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</si>
  <si>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</si>
  <si>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</si>
  <si>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</si>
  <si>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</si>
  <si>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</si>
  <si>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</si>
  <si>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</si>
  <si>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</si>
  <si>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</si>
  <si>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</si>
  <si>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</si>
  <si>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</si>
  <si>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</si>
  <si>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</si>
  <si>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</si>
  <si>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</si>
  <si>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</si>
  <si>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</si>
  <si>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</si>
  <si>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</si>
  <si>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</si>
  <si>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</si>
  <si>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</si>
  <si>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</si>
  <si>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</si>
  <si>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</si>
  <si>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</si>
  <si>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</si>
  <si>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</si>
  <si>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</si>
  <si>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</si>
  <si>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</si>
  <si>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</si>
  <si>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</si>
  <si>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</si>
  <si>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</si>
  <si>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</si>
  <si>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</si>
  <si>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</si>
  <si>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</si>
  <si>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</si>
  <si>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</si>
  <si>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</si>
  <si>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</si>
  <si>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</si>
  <si>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</si>
  <si>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</si>
  <si>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</si>
  <si>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</si>
  <si>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</si>
  <si>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</si>
  <si>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</si>
  <si>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</si>
  <si>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</si>
  <si>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</si>
  <si>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</si>
  <si>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</si>
  <si>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</si>
  <si>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</si>
  <si>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</si>
  <si>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</si>
  <si>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</si>
  <si>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</si>
  <si>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</si>
  <si>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</si>
  <si>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</si>
  <si>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</si>
  <si>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</si>
  <si>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</si>
  <si>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</si>
  <si>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</si>
  <si>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</si>
  <si>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</si>
  <si>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</si>
  <si>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</si>
  <si>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</si>
  <si>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</si>
  <si>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</si>
  <si>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</si>
  <si>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</si>
  <si>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</si>
  <si>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</si>
  <si>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</si>
  <si>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</si>
  <si>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</si>
  <si>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</si>
  <si>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</si>
  <si>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</si>
  <si>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</si>
  <si>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</si>
  <si>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</si>
  <si>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</si>
  <si>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</si>
  <si>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</si>
  <si>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</si>
  <si>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</si>
  <si>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</si>
  <si>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</si>
  <si>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</si>
  <si>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</si>
  <si>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</si>
  <si>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</si>
  <si>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</si>
  <si>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</si>
  <si>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</si>
  <si>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</si>
  <si>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</si>
  <si>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</si>
  <si>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</si>
  <si>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</si>
  <si>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</si>
  <si>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</si>
  <si>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</si>
  <si>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</si>
  <si>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</si>
  <si>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</si>
  <si>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</si>
  <si>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</si>
  <si>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</si>
  <si>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</si>
  <si>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</si>
  <si>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</si>
  <si>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</si>
  <si>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</si>
  <si>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</si>
  <si>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</si>
  <si>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</si>
  <si>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</si>
  <si>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</si>
  <si>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</si>
  <si>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</si>
  <si>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</si>
  <si>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</si>
  <si>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</si>
  <si>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</si>
  <si>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</si>
  <si>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</si>
  <si>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</si>
  <si>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</si>
  <si>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</si>
  <si>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</si>
  <si>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</si>
  <si>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</si>
  <si>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</si>
  <si>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</si>
  <si>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</si>
  <si>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</si>
  <si>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</si>
  <si>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</si>
  <si>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</si>
  <si>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</si>
  <si>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</si>
  <si>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</si>
  <si>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</si>
  <si>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</si>
  <si>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</si>
  <si>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</si>
  <si>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</si>
  <si>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</si>
  <si>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</si>
  <si>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</si>
  <si>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</si>
  <si>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</si>
  <si>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</si>
  <si>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</si>
  <si>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</si>
  <si>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</si>
  <si>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</si>
  <si>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</si>
  <si>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</si>
  <si>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</si>
  <si>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</si>
  <si>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</si>
  <si>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</si>
  <si>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</si>
  <si>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</si>
  <si>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</si>
  <si>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</si>
  <si>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</si>
  <si>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</si>
  <si>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</si>
  <si>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</si>
  <si>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</si>
  <si>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</si>
  <si>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</si>
  <si>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</si>
  <si>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</si>
  <si>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</si>
  <si>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</si>
  <si>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</si>
  <si>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</si>
  <si>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</si>
  <si>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</si>
  <si>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</si>
  <si>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</si>
  <si>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</si>
  <si>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</si>
  <si>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</si>
  <si>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</si>
  <si>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</si>
  <si>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</si>
  <si>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</si>
  <si>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</si>
  <si>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</si>
  <si>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</si>
  <si>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</si>
  <si>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</si>
  <si>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</si>
  <si>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</si>
  <si>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</si>
  <si>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</si>
  <si>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</si>
  <si>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</si>
  <si>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</si>
  <si>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</si>
  <si>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</si>
  <si>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</si>
  <si>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</si>
  <si>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</si>
  <si>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</si>
  <si>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</si>
  <si>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</si>
  <si>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</si>
  <si>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</si>
  <si>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</si>
  <si>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</si>
  <si>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</si>
  <si>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</si>
  <si>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</si>
  <si>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</si>
  <si>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</si>
  <si>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</si>
  <si>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</si>
  <si>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</si>
  <si>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</si>
  <si>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</si>
  <si>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</si>
  <si>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</si>
  <si>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</si>
  <si>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</si>
  <si>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</si>
  <si>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</si>
  <si>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</si>
  <si>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</si>
  <si>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</si>
  <si>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</si>
  <si>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</si>
  <si>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</si>
  <si>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</si>
  <si>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</si>
  <si>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</si>
  <si>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</si>
  <si>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</si>
  <si>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</si>
  <si>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</si>
  <si>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</si>
  <si>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</si>
  <si>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</si>
  <si>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</si>
  <si>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</si>
  <si>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</si>
  <si>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</si>
  <si>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</si>
  <si>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</si>
  <si>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</si>
  <si>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</si>
  <si>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</si>
  <si>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</si>
  <si>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</si>
  <si>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</si>
  <si>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</si>
  <si>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</si>
  <si>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</si>
  <si>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</si>
  <si>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</si>
  <si>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</si>
  <si>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</si>
  <si>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</si>
  <si>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</si>
  <si>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</si>
  <si>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</si>
  <si>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</si>
  <si>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</si>
  <si>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</si>
  <si>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</si>
  <si>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</si>
  <si>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</si>
  <si>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</si>
  <si>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</si>
  <si>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</si>
  <si>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</si>
  <si>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</si>
  <si>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</si>
  <si>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</si>
  <si>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</si>
  <si>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</si>
  <si>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</si>
  <si>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</si>
  <si>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</si>
  <si>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</si>
  <si>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</si>
  <si>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</si>
  <si>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</si>
  <si>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</si>
  <si>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</si>
  <si>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</si>
  <si>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</si>
  <si>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</si>
  <si>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</si>
  <si>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</si>
  <si>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</si>
  <si>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</si>
  <si>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</si>
  <si>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</si>
  <si>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</si>
  <si>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</si>
  <si>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</si>
  <si>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</si>
  <si>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</si>
  <si>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</si>
  <si>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</si>
  <si>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</si>
  <si>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</si>
  <si>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</si>
  <si>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</si>
  <si>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</si>
  <si>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</si>
  <si>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</si>
  <si>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</si>
  <si>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</si>
  <si>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</si>
  <si>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</si>
  <si>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</si>
  <si>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</si>
  <si>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</si>
  <si>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</si>
  <si>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</si>
  <si>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</si>
  <si>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</si>
  <si>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</si>
  <si>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</si>
  <si>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</si>
  <si>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</si>
  <si>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</si>
  <si>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</si>
  <si>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</si>
  <si>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</si>
  <si>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</si>
  <si>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</si>
  <si>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</si>
  <si>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</si>
  <si>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</si>
  <si>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</si>
  <si>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</si>
  <si>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</si>
  <si>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</si>
  <si>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</si>
  <si>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</si>
  <si>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</si>
  <si>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</si>
  <si>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</si>
  <si>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</si>
  <si>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</si>
  <si>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</si>
  <si>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</si>
  <si>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</si>
  <si>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</si>
  <si>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</si>
  <si>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</si>
  <si>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</si>
  <si>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</si>
  <si>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</si>
  <si>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</si>
  <si>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</si>
  <si>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</si>
  <si>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</si>
  <si>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</si>
  <si>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</si>
  <si>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</si>
  <si>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</si>
  <si>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</si>
  <si>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</si>
  <si>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</si>
  <si>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</si>
  <si>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</si>
  <si>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</si>
  <si>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</si>
  <si>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</si>
  <si>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</si>
  <si>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</si>
  <si>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</si>
  <si>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</si>
  <si>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</si>
  <si>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</si>
  <si>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</si>
  <si>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</si>
  <si>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</si>
  <si>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</si>
  <si>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</si>
  <si>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</si>
  <si>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</si>
  <si>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</si>
  <si>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</si>
  <si>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</si>
  <si>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</si>
  <si>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</si>
  <si>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</si>
  <si>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</si>
  <si>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</si>
  <si>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</si>
  <si>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</si>
  <si>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</si>
  <si>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</si>
  <si>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</si>
  <si>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</si>
  <si>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</si>
  <si>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</si>
  <si>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</si>
  <si>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</si>
  <si>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</si>
  <si>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</si>
  <si>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</si>
  <si>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</si>
  <si>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</si>
  <si>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</si>
  <si>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</si>
  <si>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</si>
  <si>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</si>
  <si>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</si>
  <si>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</si>
  <si>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</si>
  <si>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</si>
  <si>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</si>
  <si>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</si>
  <si>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</si>
  <si>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</si>
  <si>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</si>
  <si>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</si>
  <si>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</si>
  <si>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</si>
  <si>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</si>
  <si>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</si>
  <si>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</si>
  <si>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</si>
  <si>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</si>
  <si>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</si>
  <si>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</si>
  <si>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</si>
  <si>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</si>
  <si>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</si>
  <si>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</si>
  <si>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</si>
  <si>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</si>
  <si>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</si>
  <si>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</si>
  <si>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</si>
  <si>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</si>
  <si>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</si>
  <si>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</si>
  <si>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</si>
  <si>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</si>
  <si>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</si>
  <si>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</si>
  <si>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</si>
  <si>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</si>
  <si>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</si>
  <si>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</si>
  <si>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</si>
  <si>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</si>
  <si>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</si>
  <si>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</si>
  <si>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</si>
  <si>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</si>
  <si>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</si>
  <si>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</si>
  <si>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</si>
  <si>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</si>
  <si>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</si>
  <si>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</si>
  <si>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</si>
  <si>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</si>
  <si>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</si>
  <si>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</si>
  <si>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</si>
  <si>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</si>
  <si>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</si>
  <si>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</si>
  <si>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</si>
  <si>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</si>
  <si>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</si>
  <si>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</si>
  <si>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</si>
  <si>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</si>
  <si>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</si>
  <si>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</si>
  <si>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</si>
  <si>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</si>
  <si>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</si>
  <si>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</si>
  <si>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</si>
  <si>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</si>
  <si>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</si>
  <si>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</si>
  <si>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</si>
  <si>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</si>
  <si>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</si>
  <si>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</si>
  <si>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</si>
  <si>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</si>
  <si>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</si>
  <si>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</si>
  <si>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</si>
  <si>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</si>
  <si>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</si>
  <si>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</si>
  <si>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</si>
  <si>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</si>
  <si>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</si>
  <si>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</si>
  <si>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</si>
  <si>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</si>
  <si>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</si>
  <si>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</si>
  <si>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</si>
  <si>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</si>
  <si>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</si>
  <si>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</si>
  <si>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</si>
  <si>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</si>
  <si>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</si>
  <si>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</si>
  <si>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</si>
  <si>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</si>
  <si>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</si>
  <si>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</si>
  <si>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</si>
  <si>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</si>
  <si>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</si>
  <si>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</si>
  <si>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</si>
  <si>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</si>
  <si>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</si>
  <si>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</si>
  <si>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</si>
  <si>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</si>
  <si>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</si>
  <si>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</si>
  <si>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</si>
  <si>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</si>
  <si>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</si>
  <si>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</si>
  <si>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</si>
  <si>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</si>
  <si>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</si>
  <si>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</si>
  <si>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</si>
  <si>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</si>
  <si>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</si>
  <si>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</si>
  <si>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</si>
  <si>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</si>
  <si>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</si>
  <si>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</si>
  <si>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</si>
  <si>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</si>
  <si>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</si>
  <si>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</si>
  <si>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</si>
  <si>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</si>
  <si>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</si>
  <si>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</si>
  <si>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</si>
  <si>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</si>
  <si>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</si>
  <si>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</si>
  <si>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</si>
  <si>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</si>
  <si>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</si>
  <si>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</si>
  <si>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</si>
  <si>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</si>
  <si>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</si>
  <si>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</si>
  <si>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</si>
  <si>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</si>
  <si>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</si>
  <si>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</si>
  <si>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</si>
  <si>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</si>
  <si>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</si>
  <si>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</si>
  <si>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</si>
  <si>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</si>
  <si>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</si>
  <si>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</si>
  <si>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</si>
  <si>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</si>
  <si>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</si>
  <si>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</si>
  <si>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</si>
  <si>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</si>
  <si>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</si>
  <si>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</si>
  <si>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</si>
  <si>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</si>
  <si>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</si>
  <si>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</si>
  <si>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</si>
  <si>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</si>
  <si>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</si>
  <si>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</si>
  <si>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</si>
  <si>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</si>
  <si>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</si>
  <si>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</si>
  <si>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</si>
  <si>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</si>
  <si>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</si>
  <si>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</si>
  <si>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</si>
  <si>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</si>
  <si>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</si>
  <si>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</si>
  <si>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</si>
  <si>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</si>
  <si>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</si>
  <si>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</si>
  <si>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</si>
  <si>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</si>
  <si>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</si>
  <si>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</si>
  <si>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</si>
  <si>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</si>
  <si>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</si>
  <si>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</si>
  <si>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</si>
  <si>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</si>
  <si>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</si>
  <si>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</si>
  <si>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</si>
  <si>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</si>
  <si>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</si>
  <si>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</si>
  <si>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</si>
  <si>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</si>
  <si>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</si>
  <si>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</si>
  <si>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</si>
  <si>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</si>
  <si>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</si>
  <si>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</si>
  <si>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</si>
  <si>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</si>
  <si>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</si>
  <si>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</si>
  <si>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</si>
  <si>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</si>
  <si>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</si>
  <si>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</si>
  <si>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</si>
  <si>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</si>
  <si>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</si>
  <si>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</si>
  <si>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</si>
  <si>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</si>
  <si>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</si>
  <si>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</si>
  <si>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</si>
  <si>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</si>
  <si>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</si>
  <si>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</si>
  <si>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</si>
  <si>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</si>
  <si>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</si>
  <si>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</si>
  <si>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</si>
  <si>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</si>
  <si>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</si>
  <si>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</si>
  <si>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</si>
  <si>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</si>
  <si>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</si>
  <si>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</si>
  <si>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</si>
  <si>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</si>
  <si>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</si>
  <si>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</si>
  <si>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</si>
  <si>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</si>
  <si>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</si>
  <si>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</si>
  <si>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</si>
  <si>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</si>
  <si>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</si>
  <si>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</si>
  <si>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</si>
  <si>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</si>
  <si>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</si>
  <si>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</si>
  <si>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</si>
  <si>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</si>
  <si>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</si>
  <si>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</si>
  <si>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</si>
  <si>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</si>
  <si>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</si>
  <si>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</si>
  <si>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</si>
  <si>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</si>
  <si>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</si>
  <si>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</si>
  <si>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</si>
  <si>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</si>
  <si>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</si>
  <si>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</si>
  <si>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</si>
  <si>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</si>
  <si>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</si>
  <si>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</si>
  <si>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</si>
  <si>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</si>
  <si>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</si>
  <si>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</si>
  <si>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</si>
  <si>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</si>
  <si>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</si>
  <si>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</si>
  <si>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</si>
  <si>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</si>
  <si>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</si>
  <si>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</si>
  <si>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</si>
  <si>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</si>
  <si>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</si>
  <si>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</si>
  <si>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</si>
  <si>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</si>
  <si>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</si>
  <si>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</si>
  <si>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</si>
  <si>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</si>
  <si>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</si>
  <si>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</si>
  <si>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</si>
  <si>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</si>
  <si>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</si>
  <si>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</si>
  <si>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</si>
  <si>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</si>
  <si>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</si>
  <si>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</si>
  <si>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</si>
  <si>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</si>
  <si>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</si>
  <si>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</si>
  <si>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</si>
  <si>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</si>
  <si>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</si>
  <si>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</si>
  <si>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</si>
  <si>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</si>
  <si>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</si>
  <si>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</si>
  <si>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</si>
  <si>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</si>
  <si>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</si>
  <si>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</si>
  <si>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</si>
  <si>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</si>
  <si>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</si>
  <si>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</si>
  <si>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</si>
  <si>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</si>
  <si>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</si>
  <si>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</si>
  <si>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</si>
  <si>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</si>
  <si>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</si>
  <si>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</si>
  <si>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</si>
  <si>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</si>
  <si>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</si>
  <si>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</si>
  <si>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</si>
  <si>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</si>
  <si>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</si>
  <si>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</si>
  <si>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</si>
  <si>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</si>
  <si>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</si>
  <si>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</si>
  <si>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</si>
  <si>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</si>
  <si>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</si>
  <si>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</si>
  <si>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</si>
  <si>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</si>
  <si>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</si>
  <si>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</si>
  <si>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</si>
  <si>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</si>
  <si>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</si>
  <si>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</si>
  <si>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</si>
  <si>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</si>
  <si>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</si>
  <si>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</si>
  <si>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</si>
  <si>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</si>
  <si>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</si>
  <si>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</si>
  <si>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</si>
  <si>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</si>
  <si>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</si>
  <si>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</si>
  <si>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</si>
  <si>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</si>
  <si>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</si>
  <si>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</si>
  <si>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</si>
  <si>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</si>
  <si>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</si>
  <si>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</si>
  <si>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</si>
  <si>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</si>
  <si>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</si>
  <si>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</si>
  <si>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</si>
  <si>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</si>
  <si>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</si>
  <si>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</si>
  <si>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</si>
  <si>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</si>
  <si>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</si>
  <si>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</si>
  <si>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</si>
  <si>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</si>
  <si>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</si>
  <si>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</si>
  <si>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</si>
  <si>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</si>
  <si>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</si>
  <si>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</si>
  <si>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</si>
  <si>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</si>
  <si>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</si>
  <si>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</si>
  <si>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</si>
  <si>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</si>
  <si>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</si>
  <si>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</si>
  <si>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</si>
  <si>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</si>
  <si>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</si>
  <si>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</si>
  <si>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</si>
  <si>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</si>
  <si>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</si>
  <si>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</si>
  <si>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</si>
  <si>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</si>
  <si>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</si>
  <si>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</si>
  <si>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</si>
  <si>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</si>
  <si>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</si>
  <si>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</si>
  <si>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</si>
  <si>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</si>
  <si>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</si>
  <si>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</si>
  <si>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</si>
  <si>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</si>
  <si>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</si>
  <si>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</si>
  <si>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</si>
  <si>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</si>
  <si>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</si>
  <si>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</si>
  <si>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</si>
  <si>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</si>
  <si>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</si>
  <si>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</si>
  <si>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</si>
  <si>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</si>
  <si>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</si>
  <si>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</si>
  <si>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</si>
  <si>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</si>
  <si>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</si>
  <si>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</si>
  <si>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</si>
  <si>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</si>
  <si>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</si>
  <si>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</si>
  <si>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</si>
  <si>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</si>
  <si>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</si>
  <si>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</si>
  <si>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</si>
  <si>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</si>
  <si>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</si>
  <si>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</si>
  <si>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</si>
  <si>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</si>
  <si>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</si>
  <si>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</si>
  <si>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</si>
  <si>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</si>
  <si>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</si>
  <si>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</si>
  <si>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</si>
  <si>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</si>
  <si>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</si>
  <si>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</si>
  <si>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</si>
  <si>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</si>
  <si>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</si>
  <si>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</si>
  <si>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</si>
  <si>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</si>
  <si>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</si>
  <si>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</si>
  <si>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</si>
  <si>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</si>
  <si>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</si>
  <si>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</si>
  <si>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</si>
  <si>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</si>
  <si>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</si>
  <si>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</si>
  <si>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</si>
  <si>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</si>
  <si>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</si>
  <si>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</si>
  <si>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</si>
  <si>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</si>
  <si>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</si>
  <si>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</si>
  <si>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</si>
  <si>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</si>
  <si>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</si>
  <si>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</si>
  <si>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</si>
  <si>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</si>
  <si>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</si>
  <si>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</si>
  <si>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</si>
  <si>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</si>
  <si>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</si>
  <si>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</si>
  <si>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</si>
  <si>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</si>
  <si>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</si>
  <si>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</si>
  <si>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</si>
  <si>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</si>
  <si>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</si>
  <si>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</si>
  <si>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</si>
  <si>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</si>
  <si>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</si>
  <si>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</si>
  <si>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</si>
  <si>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</si>
  <si>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</si>
  <si>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</si>
  <si>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</si>
  <si>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</si>
  <si>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</si>
  <si>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</si>
  <si>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</si>
  <si>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</si>
  <si>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</si>
  <si>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</si>
  <si>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</si>
  <si>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</si>
  <si>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</si>
  <si>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</si>
  <si>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</si>
  <si>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</si>
  <si>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</si>
  <si>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</si>
  <si>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</si>
  <si>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</si>
  <si>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</si>
  <si>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</si>
  <si>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</si>
  <si>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</si>
  <si>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</si>
  <si>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</si>
  <si>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</si>
  <si>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</si>
  <si>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</si>
  <si>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</si>
  <si>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</si>
  <si>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</si>
  <si>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</si>
  <si>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</si>
  <si>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</si>
  <si>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</si>
  <si>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</si>
  <si>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</si>
  <si>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</si>
  <si>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</si>
  <si>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</si>
  <si>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</si>
  <si>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</si>
  <si>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</si>
  <si>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</si>
  <si>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</si>
  <si>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</si>
  <si>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</si>
  <si>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</si>
  <si>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</si>
  <si>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</si>
  <si>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</si>
  <si>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</si>
  <si>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</si>
  <si>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</si>
  <si>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</si>
  <si>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</si>
  <si>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</si>
  <si>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</si>
  <si>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</si>
  <si>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</si>
  <si>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</si>
  <si>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</si>
  <si>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</si>
  <si>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</si>
  <si>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</si>
  <si>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</si>
  <si>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</si>
  <si>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</si>
  <si>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</si>
  <si>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</si>
  <si>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</si>
  <si>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</si>
  <si>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</si>
  <si>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</si>
  <si>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</si>
  <si>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</si>
  <si>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</si>
  <si>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</si>
  <si>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</si>
  <si>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</si>
  <si>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</si>
  <si>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</si>
  <si>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</si>
  <si>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</si>
  <si>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</si>
  <si>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</si>
  <si>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</si>
  <si>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</si>
  <si>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</si>
  <si>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</si>
  <si>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</si>
  <si>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</si>
  <si>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</si>
  <si>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</si>
  <si>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</si>
  <si>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</si>
  <si>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</si>
  <si>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</si>
  <si>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</si>
  <si>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</si>
  <si>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</si>
  <si>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</si>
  <si>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</si>
  <si>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</si>
  <si>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</si>
  <si>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</si>
  <si>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</si>
  <si>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</si>
  <si>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</si>
  <si>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</si>
  <si>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</si>
  <si>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</si>
  <si>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</si>
  <si>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</si>
  <si>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</si>
  <si>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</si>
  <si>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</si>
  <si>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</si>
  <si>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</si>
  <si>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</si>
  <si>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</si>
  <si>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</si>
  <si>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</si>
  <si>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</si>
  <si>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</si>
  <si>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</si>
  <si>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</si>
  <si>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</si>
  <si>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</si>
  <si>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</si>
  <si>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</si>
  <si>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</si>
  <si>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</si>
  <si>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</si>
  <si>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</si>
  <si>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</si>
  <si>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</si>
  <si>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</si>
  <si>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</si>
  <si>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</si>
  <si>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</si>
  <si>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</si>
  <si>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</si>
  <si>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</si>
  <si>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</si>
  <si>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</si>
  <si>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</si>
  <si>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</si>
  <si>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</si>
  <si>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</si>
  <si>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</si>
  <si>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</si>
  <si>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</si>
  <si>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</si>
  <si>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</si>
  <si>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</si>
  <si>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</si>
  <si>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</si>
  <si>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</si>
  <si>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</si>
  <si>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</si>
  <si>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</si>
  <si>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</si>
  <si>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</si>
  <si>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</si>
  <si>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</si>
  <si>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</si>
  <si>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</si>
  <si>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</si>
  <si>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</si>
  <si>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</si>
  <si>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</si>
  <si>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</si>
  <si>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</si>
  <si>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</si>
  <si>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</si>
  <si>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</si>
  <si>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</si>
  <si>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</si>
  <si>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</si>
  <si>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</si>
  <si>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</si>
  <si>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</si>
  <si>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</si>
  <si>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</si>
  <si>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</si>
  <si>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</si>
  <si>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</si>
  <si>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</si>
  <si>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</si>
  <si>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</si>
  <si>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</si>
  <si>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</si>
  <si>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</si>
  <si>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</si>
  <si>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</si>
  <si>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</si>
  <si>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</si>
  <si>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</si>
  <si>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</si>
  <si>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</si>
  <si>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</si>
  <si>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</si>
  <si>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</si>
  <si>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</si>
  <si>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</si>
  <si>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</si>
  <si>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</si>
  <si>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</si>
  <si>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</si>
  <si>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</si>
  <si>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</si>
  <si>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</si>
  <si>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</si>
  <si>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</si>
  <si>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</si>
  <si>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</si>
  <si>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</si>
  <si>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</si>
  <si>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</si>
  <si>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</si>
  <si>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</si>
  <si>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</si>
  <si>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</si>
  <si>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</si>
  <si>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</si>
  <si>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</si>
  <si>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</si>
  <si>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</si>
  <si>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</si>
  <si>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</si>
  <si>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</si>
  <si>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</si>
  <si>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</si>
  <si>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</si>
  <si>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</si>
  <si>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</si>
  <si>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</si>
  <si>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</si>
  <si>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</si>
  <si>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</si>
  <si>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</si>
  <si>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</si>
  <si>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</si>
  <si>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</si>
  <si>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</si>
  <si>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</si>
  <si>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</si>
  <si>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</si>
  <si>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</si>
  <si>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</si>
  <si>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</si>
  <si>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</si>
  <si>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</si>
  <si>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</si>
  <si>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</si>
  <si>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</si>
  <si>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</si>
  <si>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</si>
  <si>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</si>
  <si>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</si>
  <si>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</si>
  <si>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</si>
  <si>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</si>
  <si>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</si>
  <si>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</si>
  <si>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</si>
  <si>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</si>
  <si>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</si>
  <si>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</si>
  <si>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</si>
  <si>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</si>
  <si>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</si>
  <si>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</si>
  <si>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</si>
  <si>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</si>
  <si>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</si>
  <si>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</si>
  <si>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</si>
  <si>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</si>
  <si>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</si>
  <si>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</si>
  <si>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</si>
  <si>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</si>
  <si>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</si>
  <si>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</si>
  <si>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</si>
  <si>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</si>
  <si>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</si>
  <si>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</si>
  <si>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</si>
  <si>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</si>
  <si>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</si>
  <si>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</si>
  <si>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</si>
  <si>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</si>
  <si>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</si>
  <si>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</si>
  <si>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</si>
  <si>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</si>
  <si>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</si>
  <si>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</si>
  <si>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</si>
  <si>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</si>
  <si>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</si>
  <si>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</si>
  <si>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</si>
  <si>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</si>
  <si>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</si>
  <si>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</si>
  <si>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</si>
  <si>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</si>
  <si>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</si>
  <si>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</si>
  <si>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</si>
  <si>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</si>
  <si>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</si>
  <si>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</si>
  <si>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</si>
  <si>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</si>
  <si>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</si>
  <si>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</si>
  <si>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</si>
  <si>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</si>
  <si>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</si>
  <si>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</si>
  <si>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</si>
  <si>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</si>
  <si>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</si>
  <si>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</si>
  <si>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</si>
  <si>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</si>
  <si>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</si>
  <si>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</si>
  <si>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</si>
  <si>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</si>
  <si>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</si>
  <si>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</si>
  <si>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</si>
  <si>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</si>
  <si>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</si>
  <si>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</si>
  <si>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</si>
  <si>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</si>
  <si>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</si>
  <si>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</si>
  <si>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</si>
  <si>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</si>
  <si>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</si>
  <si>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</si>
  <si>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</si>
  <si>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</si>
  <si>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</si>
  <si>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</si>
  <si>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</si>
  <si>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</si>
  <si>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</si>
  <si>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</si>
  <si>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</si>
  <si>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</si>
  <si>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</si>
  <si>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</si>
  <si>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</si>
  <si>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</si>
  <si>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</si>
  <si>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</si>
  <si>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</si>
  <si>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</si>
  <si>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</si>
  <si>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</si>
  <si>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</si>
  <si>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</si>
  <si>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</si>
  <si>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</si>
  <si>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</si>
  <si>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</si>
  <si>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</si>
  <si>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</si>
  <si>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</si>
  <si>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</si>
  <si>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</si>
  <si>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</si>
  <si>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</si>
  <si>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</si>
  <si>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</si>
  <si>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</si>
  <si>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</si>
  <si>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</si>
  <si>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</si>
  <si>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</si>
  <si>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</si>
  <si>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</si>
  <si>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</si>
  <si>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</si>
  <si>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</si>
  <si>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</si>
  <si>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</si>
  <si>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</si>
  <si>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</si>
  <si>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</si>
  <si>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</si>
  <si>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</si>
  <si>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</si>
  <si>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</si>
  <si>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</si>
  <si>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</si>
  <si>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</si>
  <si>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</si>
  <si>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</si>
  <si>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</si>
  <si>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</si>
  <si>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</si>
  <si>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</si>
  <si>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</si>
  <si>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</si>
  <si>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</si>
  <si>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</si>
  <si>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</si>
  <si>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</si>
  <si>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</si>
  <si>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</si>
  <si>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</si>
  <si>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</si>
  <si>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</si>
  <si>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</si>
  <si>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</si>
  <si>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</si>
  <si>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</si>
  <si>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</si>
  <si>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</si>
  <si>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</si>
  <si>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</si>
  <si>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</si>
  <si>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</si>
  <si>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</si>
  <si>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</si>
  <si>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</si>
  <si>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</si>
  <si>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</si>
  <si>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</si>
  <si>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</si>
  <si>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</si>
  <si>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</si>
  <si>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</si>
  <si>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</si>
  <si>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</si>
  <si>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</si>
  <si>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</si>
  <si>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</si>
  <si>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</si>
  <si>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</si>
  <si>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</si>
  <si>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</si>
  <si>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</si>
  <si>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</si>
  <si>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</si>
  <si>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</si>
  <si>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</si>
  <si>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</si>
  <si>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</si>
  <si>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</si>
  <si>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</si>
  <si>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</si>
  <si>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</si>
  <si>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</si>
  <si>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</si>
  <si>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</si>
  <si>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</si>
  <si>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</si>
  <si>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</si>
  <si>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</si>
  <si>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</si>
  <si>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</si>
  <si>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</si>
  <si>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</si>
  <si>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</si>
  <si>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</si>
  <si>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</si>
  <si>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</si>
  <si>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</si>
  <si>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</si>
  <si>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</si>
  <si>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</si>
  <si>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</si>
  <si>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</si>
  <si>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</si>
  <si>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</si>
  <si>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</si>
  <si>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</si>
  <si>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</si>
  <si>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</si>
  <si>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</si>
  <si>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</si>
  <si>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</si>
  <si>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</si>
  <si>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</si>
  <si>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</si>
  <si>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</si>
  <si>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</si>
  <si>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</si>
  <si>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</si>
  <si>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</si>
  <si>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</si>
  <si>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</si>
  <si>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</si>
  <si>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</si>
  <si>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</si>
  <si>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</si>
  <si>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</si>
  <si>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</si>
  <si>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</si>
  <si>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</si>
  <si>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</si>
  <si>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</si>
  <si>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</si>
  <si>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</si>
  <si>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</si>
  <si>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</si>
  <si>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</si>
  <si>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</si>
  <si>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</si>
  <si>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</si>
  <si>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</si>
  <si>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</si>
  <si>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</si>
  <si>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</si>
  <si>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</si>
  <si>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</si>
  <si>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</si>
  <si>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</si>
  <si>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</si>
  <si>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</si>
  <si>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</si>
  <si>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</si>
  <si>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</si>
  <si>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</si>
  <si>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</si>
  <si>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</si>
  <si>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</si>
  <si>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</si>
  <si>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</si>
  <si>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</si>
  <si>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</si>
  <si>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</si>
  <si>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</si>
  <si>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</si>
  <si>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</si>
  <si>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</si>
  <si>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</si>
  <si>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</si>
  <si>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</si>
  <si>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</si>
  <si>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</si>
  <si>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</si>
  <si>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</si>
  <si>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</si>
  <si>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</si>
  <si>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</si>
  <si>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</si>
  <si>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</si>
  <si>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</si>
  <si>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</si>
  <si>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</si>
  <si>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</si>
  <si>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</si>
  <si>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</si>
  <si>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</si>
  <si>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</si>
  <si>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</si>
  <si>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</si>
  <si>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</si>
  <si>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</si>
  <si>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</si>
  <si>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</si>
  <si>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</si>
  <si>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</si>
  <si>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</si>
  <si>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</si>
  <si>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</si>
  <si>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</si>
  <si>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</si>
  <si>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</si>
  <si>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</si>
  <si>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</si>
  <si>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</si>
  <si>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</si>
  <si>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</si>
  <si>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</si>
  <si>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</si>
  <si>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</si>
  <si>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</si>
  <si>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</si>
  <si>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</si>
  <si>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</si>
  <si>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</si>
  <si>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</si>
  <si>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</si>
  <si>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</si>
  <si>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</si>
  <si>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</si>
  <si>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</si>
  <si>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</si>
  <si>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</si>
  <si>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</si>
  <si>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</si>
  <si>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</si>
  <si>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</si>
  <si>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</si>
  <si>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</si>
  <si>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</si>
  <si>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</si>
  <si>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</si>
  <si>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</si>
  <si>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</si>
  <si>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</si>
  <si>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</si>
  <si>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</si>
  <si>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</si>
  <si>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</si>
  <si>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</si>
  <si>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</si>
  <si>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</si>
  <si>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</si>
  <si>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</si>
  <si>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</si>
  <si>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</si>
  <si>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</si>
  <si>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</si>
  <si>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</si>
  <si>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</si>
  <si>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</si>
  <si>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</si>
  <si>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</si>
  <si>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</si>
  <si>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</si>
  <si>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</si>
  <si>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</si>
  <si>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</si>
  <si>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</si>
  <si>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</si>
  <si>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</si>
  <si>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</si>
  <si>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</si>
  <si>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</si>
  <si>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</si>
  <si>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</si>
  <si>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</si>
  <si>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</si>
  <si>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</si>
  <si>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</si>
  <si>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</si>
  <si>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</si>
  <si>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</si>
  <si>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</si>
  <si>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</si>
  <si>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</si>
  <si>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</si>
  <si>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</si>
  <si>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</si>
  <si>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</si>
  <si>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</si>
  <si>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</si>
  <si>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</si>
  <si>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</si>
  <si>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</si>
  <si>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</si>
  <si>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</si>
  <si>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</si>
  <si>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</si>
  <si>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</si>
  <si>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</si>
  <si>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</si>
  <si>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</si>
  <si>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</si>
  <si>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</si>
  <si>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</si>
  <si>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</si>
  <si>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</si>
  <si>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</si>
  <si>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</si>
  <si>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</si>
  <si>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</si>
  <si>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</si>
  <si>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</si>
  <si>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</si>
  <si>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</si>
  <si>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</si>
  <si>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</si>
  <si>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</si>
  <si>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</si>
  <si>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</si>
  <si>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</si>
  <si>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</si>
  <si>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</si>
  <si>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</si>
  <si>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</si>
  <si>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</si>
  <si>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</si>
  <si>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</si>
  <si>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</si>
  <si>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</si>
  <si>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</si>
  <si>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</si>
  <si>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</si>
  <si>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</si>
  <si>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</si>
  <si>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</si>
  <si>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</si>
  <si>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</si>
  <si>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</si>
  <si>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</si>
  <si>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</si>
  <si>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</si>
  <si>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</si>
  <si>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</si>
  <si>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</si>
  <si>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</si>
  <si>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</si>
  <si>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</si>
  <si>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</si>
  <si>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</si>
  <si>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</si>
  <si>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</si>
  <si>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</si>
  <si>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</si>
  <si>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</si>
  <si>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</si>
  <si>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</si>
  <si>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</si>
  <si>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</si>
  <si>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</si>
  <si>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</si>
  <si>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</si>
  <si>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</si>
  <si>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</si>
  <si>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</si>
  <si>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</si>
  <si>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</si>
  <si>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</si>
  <si>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</si>
  <si>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</si>
  <si>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</si>
  <si>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</si>
  <si>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</si>
  <si>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</si>
  <si>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</si>
  <si>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</si>
  <si>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</si>
  <si>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</si>
  <si>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</si>
  <si>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</si>
  <si>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</si>
  <si>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</si>
  <si>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</si>
  <si>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</si>
  <si>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</si>
  <si>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</si>
  <si>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</si>
  <si>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</si>
  <si>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</si>
  <si>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</si>
  <si>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</si>
  <si>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</si>
  <si>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</si>
  <si>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</si>
  <si>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</si>
  <si>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</si>
  <si>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</si>
  <si>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</si>
  <si>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</si>
  <si>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</si>
  <si>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</si>
  <si>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</si>
  <si>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</si>
  <si>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</si>
  <si>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</si>
  <si>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</si>
  <si>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</si>
  <si>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</si>
  <si>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</si>
  <si>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</si>
  <si>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</si>
  <si>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</si>
  <si>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</si>
  <si>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</si>
  <si>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</si>
  <si>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</si>
  <si>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</si>
  <si>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</si>
  <si>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</si>
  <si>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</si>
  <si>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</si>
  <si>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</si>
  <si>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</si>
  <si>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</si>
  <si>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</si>
  <si>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</si>
  <si>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</si>
  <si>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</si>
  <si>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</si>
  <si>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</si>
  <si>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</si>
  <si>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</si>
  <si>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</si>
  <si>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</si>
  <si>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</si>
  <si>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</si>
  <si>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</si>
  <si>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</si>
  <si>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</si>
  <si>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</si>
  <si>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</si>
  <si>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</si>
  <si>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</si>
  <si>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</si>
  <si>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</si>
  <si>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</si>
  <si>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</si>
  <si>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</si>
  <si>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</si>
  <si>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</si>
  <si>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</si>
  <si>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</si>
  <si>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</si>
  <si>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</si>
  <si>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</si>
  <si>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</si>
  <si>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</si>
  <si>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</si>
  <si>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</si>
  <si>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</si>
  <si>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</si>
  <si>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</si>
  <si>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</si>
  <si>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</si>
  <si>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</si>
  <si>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</si>
  <si>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</si>
  <si>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</si>
  <si>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</si>
  <si>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</si>
  <si>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</si>
  <si>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</si>
  <si>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</si>
  <si>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</si>
  <si>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</si>
  <si>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</si>
  <si>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</si>
  <si>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</si>
  <si>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</si>
  <si>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</si>
  <si>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</si>
  <si>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</si>
  <si>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</si>
  <si>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</si>
  <si>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</si>
  <si>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</si>
  <si>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</si>
  <si>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</si>
  <si>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</si>
  <si>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</si>
  <si>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</si>
  <si>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</si>
  <si>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</si>
  <si>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</si>
  <si>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</si>
  <si>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</si>
  <si>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</si>
  <si>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</si>
  <si>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</si>
  <si>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</si>
  <si>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</si>
  <si>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</si>
  <si>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</si>
  <si>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</si>
  <si>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</si>
  <si>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</si>
  <si>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</si>
  <si>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</si>
  <si>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</si>
  <si>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</si>
  <si>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</si>
  <si>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</si>
  <si>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</si>
  <si>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</si>
  <si>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</si>
  <si>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</si>
  <si>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</si>
  <si>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</si>
  <si>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</si>
  <si>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</si>
  <si>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</si>
  <si>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</si>
  <si>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</si>
  <si>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</si>
  <si>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</si>
  <si>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</si>
  <si>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</si>
  <si>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</si>
  <si>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</si>
  <si>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</si>
  <si>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</si>
  <si>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</si>
  <si>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</si>
  <si>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</si>
  <si>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</si>
  <si>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</si>
  <si>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</si>
  <si>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</si>
  <si>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</si>
  <si>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</si>
  <si>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</si>
  <si>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</si>
  <si>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</si>
  <si>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</si>
  <si>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</si>
  <si>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</si>
  <si>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</si>
  <si>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</si>
  <si>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</si>
  <si>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</si>
  <si>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</si>
  <si>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</si>
  <si>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</si>
  <si>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</si>
  <si>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</si>
  <si>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</si>
  <si>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</si>
  <si>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</si>
  <si>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</si>
  <si>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</si>
  <si>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</si>
  <si>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</si>
  <si>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</si>
  <si>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</si>
  <si>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</si>
  <si>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</si>
  <si>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</si>
  <si>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</si>
  <si>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</si>
  <si>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</si>
  <si>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</si>
  <si>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</si>
  <si>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</si>
  <si>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</si>
  <si>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</si>
  <si>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</si>
  <si>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</si>
  <si>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</si>
  <si>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</si>
  <si>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</si>
  <si>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</si>
  <si>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</si>
  <si>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</si>
  <si>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</si>
  <si>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</si>
  <si>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</si>
  <si>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</si>
  <si>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</si>
  <si>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</si>
  <si>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</si>
  <si>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</si>
  <si>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</si>
  <si>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</si>
  <si>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</si>
  <si>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</si>
  <si>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</si>
  <si>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</si>
  <si>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</si>
  <si>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</si>
  <si>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</si>
  <si>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</si>
  <si>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</si>
  <si>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</si>
  <si>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</si>
  <si>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</si>
  <si>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</si>
  <si>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</si>
  <si>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</si>
  <si>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</si>
  <si>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</si>
  <si>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</si>
  <si>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</si>
  <si>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</si>
  <si>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</si>
  <si>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</si>
  <si>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</si>
  <si>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</si>
  <si>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</si>
  <si>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</si>
  <si>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</si>
  <si>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</si>
  <si>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</si>
  <si>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</si>
  <si>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</si>
  <si>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</si>
  <si>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</si>
  <si>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</si>
  <si>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</si>
  <si>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</si>
  <si>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</si>
  <si>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</si>
  <si>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</si>
  <si>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</si>
  <si>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</si>
  <si>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</si>
  <si>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</si>
  <si>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</si>
  <si>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</si>
  <si>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</si>
  <si>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</si>
  <si>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</si>
  <si>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</si>
  <si>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</si>
  <si>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</si>
  <si>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</si>
  <si>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</si>
  <si>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</si>
  <si>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</si>
  <si>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</si>
  <si>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</si>
  <si>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</si>
  <si>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</si>
  <si>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</si>
  <si>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</si>
  <si>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</si>
  <si>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</si>
  <si>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</si>
  <si>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</si>
  <si>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</si>
  <si>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</si>
  <si>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</si>
  <si>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</si>
  <si>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</si>
  <si>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</si>
  <si>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</si>
  <si>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</si>
  <si>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</si>
  <si>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</si>
  <si>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</si>
  <si>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</si>
  <si>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</si>
  <si>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</si>
  <si>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</si>
  <si>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</si>
  <si>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</si>
  <si>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</si>
  <si>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</si>
  <si>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</si>
  <si>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</si>
  <si>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</si>
  <si>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</si>
  <si>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</si>
  <si>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</si>
  <si>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</si>
  <si>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</si>
  <si>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</si>
  <si>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</si>
  <si>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</si>
  <si>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</si>
  <si>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</si>
  <si>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</si>
  <si>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</si>
  <si>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</si>
  <si>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</si>
  <si>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</si>
  <si>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</si>
  <si>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</si>
  <si>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</si>
  <si>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</si>
  <si>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</si>
  <si>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</si>
  <si>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</si>
  <si>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</si>
  <si>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</si>
  <si>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</si>
  <si>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</si>
  <si>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</si>
  <si>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</si>
  <si>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</si>
  <si>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</si>
  <si>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</si>
  <si>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</si>
  <si>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</si>
  <si>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</si>
  <si>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</si>
  <si>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</si>
  <si>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</si>
  <si>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</si>
  <si>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</si>
  <si>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</si>
  <si>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</si>
  <si>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</si>
  <si>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</si>
  <si>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</si>
  <si>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</si>
  <si>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</si>
  <si>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</si>
  <si>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</si>
  <si>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</si>
  <si>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</si>
  <si>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</si>
  <si>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</si>
  <si>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</si>
  <si>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</si>
  <si>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</si>
  <si>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</si>
  <si>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</si>
  <si>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</si>
  <si>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</si>
  <si>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</si>
  <si>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</si>
  <si>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</si>
  <si>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</si>
  <si>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</si>
  <si>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</si>
  <si>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</si>
  <si>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</si>
  <si>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</si>
  <si>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</si>
  <si>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</si>
  <si>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</si>
  <si>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</si>
  <si>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</si>
  <si>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</si>
  <si>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</si>
  <si>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</si>
  <si>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</si>
  <si>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</si>
  <si>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</si>
  <si>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</si>
  <si>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</si>
  <si>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</si>
  <si>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</si>
  <si>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</si>
  <si>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</si>
  <si>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</si>
  <si>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</si>
  <si>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</si>
  <si>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</si>
  <si>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</si>
  <si>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</si>
  <si>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</si>
  <si>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</si>
  <si>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</si>
  <si>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</si>
  <si>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</si>
  <si>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</si>
  <si>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</si>
  <si>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</si>
  <si>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</si>
  <si>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</si>
  <si>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</si>
  <si>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</si>
  <si>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</si>
  <si>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</si>
  <si>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</si>
  <si>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</si>
  <si>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</si>
  <si>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</si>
  <si>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</si>
  <si>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</si>
  <si>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</si>
  <si>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</si>
  <si>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</si>
  <si>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</si>
  <si>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</si>
  <si>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</si>
  <si>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</si>
  <si>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</si>
  <si>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</si>
  <si>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</si>
  <si>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</si>
  <si>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</si>
  <si>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</si>
  <si>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</si>
  <si>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</si>
  <si>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</si>
  <si>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</si>
  <si>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</si>
  <si>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</si>
  <si>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</si>
  <si>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</si>
  <si>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</si>
  <si>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</si>
  <si>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</si>
  <si>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</si>
  <si>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</si>
  <si>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</si>
  <si>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</si>
  <si>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</si>
  <si>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</si>
  <si>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</si>
  <si>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</si>
  <si>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</si>
  <si>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</si>
  <si>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</si>
  <si>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</si>
  <si>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</si>
  <si>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</si>
  <si>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</si>
  <si>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</si>
  <si>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</si>
  <si>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</si>
  <si>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</si>
  <si>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</si>
  <si>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</si>
  <si>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</si>
  <si>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</si>
  <si>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</si>
  <si>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</si>
  <si>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</si>
  <si>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</si>
  <si>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</si>
  <si>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</si>
  <si>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</si>
  <si>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</si>
  <si>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</si>
  <si>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</si>
  <si>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</si>
  <si>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</si>
  <si>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</si>
  <si>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</si>
  <si>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</si>
  <si>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</si>
  <si>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</si>
  <si>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</si>
  <si>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</si>
  <si>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</si>
  <si>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</si>
  <si>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</si>
  <si>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</si>
  <si>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</si>
  <si>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</si>
  <si>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</si>
  <si>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</si>
  <si>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</si>
  <si>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</si>
  <si>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</si>
  <si>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</si>
  <si>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</si>
  <si>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</si>
  <si>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</si>
  <si>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</si>
  <si>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</si>
  <si>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</si>
  <si>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</si>
  <si>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</si>
  <si>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</si>
  <si>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</si>
  <si>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</si>
  <si>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</si>
  <si>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</si>
  <si>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</si>
  <si>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</si>
  <si>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</si>
  <si>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</si>
  <si>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</si>
  <si>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</si>
  <si>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</si>
  <si>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</si>
  <si>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</si>
  <si>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</si>
  <si>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</si>
  <si>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</si>
  <si>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</si>
  <si>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</si>
  <si>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</si>
  <si>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</si>
  <si>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</si>
  <si>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</si>
  <si>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</si>
  <si>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</si>
  <si>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</si>
  <si>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</si>
  <si>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</si>
  <si>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</si>
  <si>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</si>
  <si>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</si>
  <si>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</si>
  <si>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</si>
  <si>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</si>
  <si>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</si>
  <si>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</si>
  <si>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</si>
  <si>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</si>
  <si>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</si>
  <si>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</si>
  <si>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</si>
  <si>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</si>
  <si>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</si>
  <si>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</si>
  <si>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</si>
  <si>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</si>
  <si>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</si>
  <si>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</si>
  <si>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</si>
  <si>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</si>
  <si>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</si>
  <si>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</si>
  <si>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</si>
  <si>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</si>
  <si>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</si>
  <si>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</si>
  <si>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</si>
  <si>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</si>
  <si>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</si>
  <si>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</si>
  <si>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</si>
  <si>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</si>
  <si>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</si>
  <si>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</si>
  <si>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</si>
  <si>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</si>
  <si>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</si>
  <si>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</si>
  <si>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</si>
  <si>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</si>
  <si>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</si>
  <si>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</si>
  <si>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</si>
  <si>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</si>
  <si>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</si>
  <si>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</si>
  <si>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</si>
  <si>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</si>
  <si>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</si>
  <si>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</si>
  <si>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</si>
  <si>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</si>
  <si>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</si>
  <si>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</si>
  <si>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</si>
  <si>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</si>
  <si>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</si>
  <si>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</si>
  <si>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</si>
  <si>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</si>
  <si>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</si>
  <si>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</si>
  <si>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</si>
  <si>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</si>
  <si>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</si>
  <si>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</si>
  <si>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</si>
  <si>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</si>
  <si>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</si>
  <si>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</si>
  <si>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</si>
  <si>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</si>
  <si>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</si>
  <si>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</si>
  <si>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</si>
  <si>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</si>
  <si>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</si>
  <si>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</si>
  <si>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</si>
  <si>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</si>
  <si>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</si>
  <si>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</si>
  <si>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</si>
  <si>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</si>
  <si>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</si>
  <si>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</si>
  <si>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</si>
  <si>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</si>
  <si>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</si>
  <si>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</si>
  <si>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</si>
  <si>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</si>
  <si>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</si>
  <si>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</si>
  <si>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</si>
  <si>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</si>
  <si>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</si>
  <si>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</si>
  <si>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</si>
  <si>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</si>
  <si>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</si>
  <si>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</si>
  <si>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</si>
  <si>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</si>
  <si>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</si>
  <si>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</si>
  <si>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</si>
  <si>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</si>
  <si>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</si>
  <si>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</si>
  <si>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</si>
  <si>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</si>
  <si>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</si>
  <si>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</si>
  <si>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</si>
  <si>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</si>
  <si>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</si>
  <si>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</si>
  <si>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</si>
  <si>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</si>
  <si>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</si>
  <si>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</si>
  <si>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</si>
  <si>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</si>
  <si>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</si>
  <si>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</si>
  <si>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</si>
  <si>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</si>
  <si>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</si>
  <si>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</si>
  <si>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</si>
  <si>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</si>
  <si>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</si>
  <si>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</si>
  <si>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</si>
  <si>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</si>
  <si>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</si>
  <si>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</si>
  <si>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</si>
  <si>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</si>
  <si>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</si>
  <si>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</si>
  <si>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</si>
  <si>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</si>
  <si>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</si>
  <si>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</si>
  <si>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</si>
  <si>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</si>
  <si>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</si>
  <si>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</si>
  <si>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</si>
  <si>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</si>
  <si>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</si>
  <si>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</si>
  <si>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</si>
  <si>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</si>
  <si>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</si>
  <si>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</si>
  <si>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</si>
  <si>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</si>
  <si>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</si>
  <si>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</si>
  <si>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</si>
  <si>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</si>
  <si>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</si>
  <si>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</si>
  <si>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</si>
  <si>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</si>
  <si>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</si>
  <si>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</si>
  <si>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</si>
  <si>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</si>
  <si>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</si>
  <si>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</si>
  <si>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</si>
  <si>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</si>
  <si>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</si>
  <si>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</si>
  <si>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</si>
  <si>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</si>
  <si>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</si>
  <si>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</si>
  <si>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</si>
  <si>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</si>
  <si>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</si>
  <si>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</si>
  <si>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</si>
  <si>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</si>
  <si>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</si>
  <si>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</si>
  <si>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</si>
  <si>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</si>
  <si>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</si>
  <si>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</si>
  <si>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</si>
  <si>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</si>
  <si>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</si>
  <si>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</si>
  <si>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</si>
  <si>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</si>
  <si>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</si>
  <si>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</si>
  <si>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</si>
  <si>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</si>
  <si>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</si>
  <si>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</si>
  <si>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</si>
  <si>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</si>
  <si>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</si>
  <si>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</si>
  <si>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</si>
  <si>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</si>
  <si>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</si>
  <si>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</si>
  <si>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</si>
  <si>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</si>
  <si>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</si>
  <si>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</si>
  <si>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</si>
  <si>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</si>
  <si>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</si>
  <si>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</si>
  <si>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</si>
  <si>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</si>
  <si>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</si>
  <si>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</si>
  <si>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</si>
  <si>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</si>
  <si>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</si>
  <si>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</si>
  <si>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</si>
  <si>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</si>
  <si>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</si>
  <si>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</si>
  <si>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</si>
  <si>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</si>
  <si>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</si>
  <si>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</si>
  <si>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</si>
  <si>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</si>
  <si>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</si>
  <si>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</si>
  <si>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</si>
  <si>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</si>
  <si>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</si>
  <si>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</si>
  <si>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</si>
  <si>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</si>
  <si>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</si>
  <si>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</si>
  <si>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</si>
  <si>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</si>
  <si>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</si>
  <si>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</si>
  <si>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</si>
  <si>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</si>
  <si>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</si>
  <si>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</si>
  <si>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</si>
  <si>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</si>
  <si>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</si>
  <si>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</si>
  <si>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</si>
  <si>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</si>
  <si>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</si>
  <si>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</si>
  <si>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</si>
  <si>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</si>
  <si>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</si>
  <si>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</si>
  <si>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</si>
  <si>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</si>
  <si>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</si>
  <si>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</si>
  <si>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</si>
  <si>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</si>
  <si>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</si>
  <si>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</si>
  <si>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</si>
  <si>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</si>
  <si>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</si>
  <si>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</si>
  <si>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</si>
  <si>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</si>
  <si>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</si>
  <si>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</si>
  <si>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</si>
  <si>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</si>
  <si>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</si>
  <si>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</si>
  <si>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</si>
  <si>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</si>
  <si>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</si>
  <si>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</si>
  <si>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</si>
  <si>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</si>
  <si>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</si>
  <si>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</si>
  <si>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</si>
  <si>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</si>
  <si>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</si>
  <si>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</si>
  <si>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</si>
  <si>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</si>
  <si>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</si>
  <si>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</si>
  <si>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</si>
  <si>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</si>
  <si>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</si>
  <si>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</si>
  <si>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</si>
  <si>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</si>
  <si>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</si>
  <si>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</si>
  <si>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</si>
  <si>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</si>
  <si>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</si>
  <si>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</si>
  <si>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</si>
  <si>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</si>
  <si>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</si>
  <si>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</si>
  <si>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</si>
  <si>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</si>
  <si>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</si>
  <si>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</si>
  <si>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</si>
  <si>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</si>
  <si>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</si>
  <si>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</si>
  <si>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</si>
  <si>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</si>
  <si>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</si>
  <si>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</si>
  <si>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</si>
  <si>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</si>
  <si>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</si>
  <si>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</si>
  <si>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</si>
  <si>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</si>
  <si>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</si>
  <si>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</si>
  <si>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</si>
  <si>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</si>
  <si>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</si>
  <si>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</si>
  <si>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</si>
  <si>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</si>
  <si>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</si>
  <si>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</si>
  <si>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</si>
  <si>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</si>
  <si>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</si>
  <si>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</si>
  <si>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</si>
  <si>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</si>
  <si>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</si>
  <si>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</si>
  <si>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</si>
  <si>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</si>
  <si>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</si>
  <si>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</si>
  <si>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</si>
  <si>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</si>
  <si>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</si>
  <si>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</si>
  <si>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</si>
  <si>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</si>
  <si>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</si>
  <si>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</si>
  <si>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</si>
  <si>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</si>
  <si>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</si>
  <si>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</si>
  <si>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</si>
  <si>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</si>
  <si>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</si>
  <si>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</si>
  <si>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</si>
  <si>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</si>
  <si>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</si>
  <si>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</si>
  <si>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</si>
  <si>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</si>
  <si>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</si>
  <si>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</si>
  <si>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</si>
  <si>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</si>
  <si>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</si>
  <si>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</si>
  <si>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</si>
  <si>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</si>
  <si>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</si>
  <si>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</si>
  <si>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</si>
  <si>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</si>
  <si>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</si>
  <si>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</si>
  <si>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</si>
  <si>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</si>
  <si>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</si>
  <si>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</si>
  <si>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</si>
  <si>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</si>
  <si>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</si>
  <si>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</si>
  <si>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</si>
  <si>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</si>
  <si>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</si>
  <si>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</si>
  <si>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</si>
  <si>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</si>
  <si>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</si>
  <si>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</si>
  <si>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</si>
  <si>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</si>
  <si>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</si>
  <si>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</si>
  <si>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</si>
  <si>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</si>
  <si>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</si>
  <si>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</si>
  <si>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</si>
  <si>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</si>
  <si>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</si>
  <si>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</si>
  <si>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</si>
  <si>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</si>
  <si>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</si>
  <si>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</si>
  <si>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</si>
  <si>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</si>
  <si>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</si>
  <si>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</si>
  <si>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</si>
  <si>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</si>
  <si>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</si>
  <si>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</si>
  <si>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</si>
  <si>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</si>
  <si>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</si>
  <si>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</si>
  <si>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</si>
  <si>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</si>
  <si>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</si>
  <si>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</si>
  <si>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</si>
  <si>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</si>
  <si>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</si>
  <si>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</si>
  <si>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</si>
  <si>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</si>
  <si>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</si>
  <si>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</si>
  <si>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</si>
  <si>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</si>
  <si>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</si>
  <si>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</si>
  <si>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</si>
  <si>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</si>
  <si>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</si>
  <si>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</si>
  <si>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</si>
  <si>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</si>
  <si>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</si>
  <si>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</si>
  <si>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</si>
  <si>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</si>
  <si>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</si>
  <si>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</si>
  <si>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</si>
  <si>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</si>
  <si>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</si>
  <si>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</si>
  <si>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</si>
  <si>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</si>
  <si>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</si>
  <si>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</si>
  <si>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</si>
  <si>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</si>
  <si>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</si>
  <si>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</si>
  <si>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</si>
  <si>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</si>
  <si>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</si>
  <si>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</si>
  <si>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</si>
  <si>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</si>
  <si>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</si>
  <si>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</si>
  <si>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</si>
  <si>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</si>
  <si>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</si>
  <si>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</si>
  <si>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</si>
  <si>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</si>
  <si>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</si>
  <si>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</si>
  <si>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</si>
  <si>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</si>
  <si>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</si>
  <si>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</si>
  <si>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</si>
  <si>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</si>
  <si>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</si>
  <si>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</si>
  <si>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</si>
  <si>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</si>
  <si>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</si>
  <si>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</si>
  <si>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</si>
  <si>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</si>
  <si>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</si>
  <si>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</si>
  <si>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</si>
  <si>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</si>
  <si>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</si>
  <si>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</si>
  <si>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</si>
  <si>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</si>
  <si>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</si>
  <si>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</si>
  <si>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</si>
  <si>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</si>
  <si>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</si>
  <si>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</si>
  <si>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</si>
  <si>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</si>
  <si>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</si>
  <si>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</si>
  <si>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</si>
  <si>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</si>
  <si>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</si>
  <si>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</si>
  <si>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</si>
  <si>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</si>
  <si>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</si>
  <si>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</si>
  <si>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</si>
  <si>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</si>
  <si>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</si>
  <si>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</si>
  <si>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</si>
  <si>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</si>
  <si>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</si>
  <si>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</si>
  <si>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</si>
  <si>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</si>
  <si>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</si>
  <si>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</si>
  <si>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</si>
  <si>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</si>
  <si>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</si>
  <si>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</si>
  <si>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</si>
  <si>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</si>
  <si>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</si>
  <si>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</si>
  <si>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</si>
  <si>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</si>
  <si>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</si>
  <si>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</si>
  <si>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</si>
  <si>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</si>
  <si>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</si>
  <si>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</si>
  <si>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</si>
  <si>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</si>
  <si>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</si>
  <si>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</si>
  <si>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</si>
  <si>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</si>
  <si>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</si>
  <si>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</si>
  <si>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</si>
  <si>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</si>
  <si>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</si>
  <si>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</si>
  <si>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</si>
  <si>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</si>
  <si>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</si>
  <si>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</si>
  <si>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</si>
  <si>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</si>
  <si>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</si>
  <si>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</si>
  <si>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</si>
  <si>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</si>
  <si>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</si>
  <si>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</si>
  <si>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</si>
  <si>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</si>
  <si>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</si>
  <si>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</si>
  <si>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</si>
  <si>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</si>
  <si>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</si>
  <si>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</si>
  <si>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</si>
  <si>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</si>
  <si>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</si>
  <si>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</si>
  <si>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</si>
  <si>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</si>
  <si>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</si>
  <si>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</si>
  <si>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</si>
  <si>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</si>
  <si>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</si>
  <si>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</si>
  <si>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</si>
  <si>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</si>
  <si>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</si>
  <si>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</si>
  <si>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</si>
  <si>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</si>
  <si>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</si>
  <si>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</si>
  <si>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</si>
  <si>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</si>
  <si>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</si>
  <si>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</si>
  <si>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</si>
  <si>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</si>
  <si>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</si>
  <si>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</si>
  <si>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</si>
  <si>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</si>
  <si>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</si>
  <si>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</si>
  <si>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</si>
  <si>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</si>
  <si>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</si>
  <si>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</si>
  <si>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</si>
  <si>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</si>
  <si>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</si>
  <si>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</si>
  <si>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</si>
  <si>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</si>
  <si>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</si>
  <si>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</si>
  <si>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</si>
  <si>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</si>
  <si>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</si>
  <si>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</si>
  <si>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</si>
  <si>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</si>
  <si>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</si>
  <si>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</si>
  <si>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</si>
  <si>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</si>
  <si>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</si>
  <si>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</si>
  <si>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</si>
  <si>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</si>
  <si>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</si>
  <si>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</si>
  <si>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</si>
  <si>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</si>
  <si>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</si>
  <si>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</si>
  <si>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</si>
  <si>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</si>
  <si>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</si>
  <si>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</si>
  <si>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</si>
  <si>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</si>
  <si>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</si>
  <si>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</si>
  <si>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</si>
  <si>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</si>
  <si>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</si>
  <si>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</si>
  <si>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</si>
  <si>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</si>
  <si>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</si>
  <si>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</si>
  <si>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</si>
  <si>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</si>
  <si>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</si>
  <si>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</si>
  <si>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</si>
  <si>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</si>
  <si>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</si>
  <si>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</si>
  <si>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</si>
  <si>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</si>
  <si>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</si>
  <si>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</si>
  <si>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</si>
  <si>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</si>
  <si>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</si>
  <si>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</si>
  <si>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</si>
  <si>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</si>
  <si>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</si>
  <si>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</si>
  <si>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</si>
  <si>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</si>
  <si>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</si>
  <si>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</si>
  <si>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</si>
  <si>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</si>
  <si>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</si>
  <si>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</si>
  <si>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</si>
  <si>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</si>
  <si>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</si>
  <si>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</si>
  <si>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</si>
  <si>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</si>
  <si>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</si>
  <si>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</si>
  <si>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</si>
  <si>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</si>
  <si>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</si>
  <si>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</si>
  <si>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</si>
  <si>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</si>
  <si>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</si>
  <si>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</si>
  <si>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</si>
  <si>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</si>
  <si>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</si>
  <si>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</si>
  <si>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</si>
  <si>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</si>
  <si>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</si>
  <si>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</si>
  <si>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</si>
  <si>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</si>
  <si>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</si>
  <si>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</si>
  <si>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</si>
  <si>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</si>
  <si>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</si>
  <si>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</si>
  <si>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</si>
  <si>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</si>
  <si>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</si>
  <si>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</si>
  <si>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</si>
  <si>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</si>
  <si>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</si>
  <si>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</si>
  <si>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</si>
  <si>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</si>
  <si>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</si>
  <si>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</si>
  <si>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</si>
  <si>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</si>
  <si>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</si>
  <si>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</si>
  <si>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</si>
  <si>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</si>
  <si>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</si>
  <si>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</si>
  <si>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</si>
  <si>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</si>
  <si>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</si>
  <si>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</si>
  <si>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</si>
  <si>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</si>
  <si>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</si>
  <si>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</si>
  <si>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</si>
  <si>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</si>
  <si>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</si>
  <si>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</si>
  <si>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</si>
  <si>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</si>
  <si>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</si>
  <si>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</si>
  <si>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</si>
  <si>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</si>
  <si>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</si>
  <si>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</si>
  <si>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</si>
  <si>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</si>
  <si>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</si>
  <si>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</si>
  <si>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</si>
  <si>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</si>
  <si>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</si>
  <si>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</si>
  <si>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</si>
  <si>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</si>
  <si>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</si>
  <si>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</si>
  <si>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</si>
  <si>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</si>
  <si>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</si>
  <si>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</si>
  <si>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</si>
  <si>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</si>
  <si>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</si>
  <si>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</si>
  <si>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</si>
  <si>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</si>
  <si>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</si>
  <si>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</si>
  <si>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</si>
  <si>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</si>
  <si>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</si>
  <si>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</si>
  <si>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</si>
  <si>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</si>
  <si>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</si>
  <si>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</si>
  <si>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</si>
  <si>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</si>
  <si>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</si>
  <si>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</si>
  <si>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</si>
  <si>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</si>
  <si>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</si>
  <si>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</si>
  <si>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</si>
  <si>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</si>
  <si>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</si>
  <si>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</si>
  <si>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</si>
  <si>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</si>
  <si>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</si>
  <si>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</si>
  <si>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</si>
  <si>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</si>
  <si>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</si>
  <si>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</si>
  <si>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</si>
  <si>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</si>
  <si>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</si>
  <si>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</si>
  <si>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</si>
  <si>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</si>
  <si>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</si>
  <si>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</si>
  <si>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</si>
  <si>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</si>
  <si>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</si>
  <si>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</si>
  <si>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</si>
  <si>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</si>
  <si>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</si>
  <si>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</si>
  <si>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</si>
  <si>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</si>
  <si>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</si>
  <si>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</si>
  <si>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</si>
  <si>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</si>
  <si>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</si>
  <si>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</si>
  <si>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</si>
  <si>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</si>
  <si>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</si>
  <si>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</si>
  <si>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</si>
  <si>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</si>
  <si>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</si>
  <si>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</si>
  <si>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</si>
  <si>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</si>
  <si>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</si>
  <si>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</si>
  <si>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</si>
  <si>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</si>
  <si>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</si>
  <si>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</si>
  <si>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</si>
  <si>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</si>
  <si>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</si>
  <si>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</si>
  <si>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</si>
  <si>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</si>
  <si>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</si>
  <si>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</si>
  <si>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</si>
  <si>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</si>
  <si>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</si>
  <si>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</si>
  <si>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</si>
  <si>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</si>
  <si>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</si>
  <si>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</si>
  <si>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</si>
  <si>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</si>
  <si>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</si>
  <si>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</si>
  <si>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</si>
  <si>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</si>
  <si>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</si>
  <si>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</si>
  <si>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</si>
  <si>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</si>
  <si>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</si>
  <si>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</si>
  <si>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</si>
  <si>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</si>
  <si>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</si>
  <si>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</si>
  <si>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</si>
  <si>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</si>
  <si>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</si>
  <si>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</si>
  <si>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</si>
  <si>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</si>
  <si>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</si>
  <si>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</si>
  <si>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</si>
  <si>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</si>
  <si>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</si>
  <si>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</si>
  <si>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</si>
  <si>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</si>
  <si>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</si>
  <si>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</si>
  <si>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</si>
  <si>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</si>
  <si>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</si>
  <si>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</si>
  <si>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</si>
  <si>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</si>
  <si>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</si>
  <si>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</si>
  <si>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</si>
  <si>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</si>
  <si>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</si>
  <si>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</si>
  <si>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</si>
  <si>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</si>
  <si>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</si>
  <si>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</si>
  <si>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</si>
  <si>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</si>
  <si>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</si>
  <si>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</si>
  <si>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</si>
  <si>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</si>
  <si>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</si>
  <si>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</si>
  <si>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</si>
  <si>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</si>
  <si>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</si>
  <si>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</si>
  <si>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</si>
  <si>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</si>
  <si>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</si>
  <si>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</si>
  <si>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</si>
  <si>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</si>
  <si>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</si>
  <si>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</si>
  <si>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</si>
  <si>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</si>
  <si>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</si>
  <si>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</si>
  <si>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</si>
  <si>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</si>
  <si>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</si>
  <si>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</si>
  <si>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</si>
  <si>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</si>
  <si>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</si>
  <si>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</si>
  <si>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</si>
  <si>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</si>
  <si>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</si>
  <si>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</si>
  <si>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</si>
  <si>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</si>
  <si>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</si>
  <si>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</si>
  <si>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</si>
  <si>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</si>
  <si>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</si>
  <si>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</si>
  <si>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</si>
  <si>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</si>
  <si>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</si>
  <si>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</si>
  <si>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</si>
  <si>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</si>
  <si>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</si>
  <si>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</si>
  <si>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</si>
  <si>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</si>
  <si>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</si>
  <si>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</si>
  <si>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</si>
  <si>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</si>
  <si>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</si>
  <si>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</si>
  <si>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</si>
  <si>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</si>
  <si>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</si>
  <si>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</si>
  <si>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</si>
  <si>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</si>
  <si>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</si>
  <si>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</si>
  <si>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</si>
  <si>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</si>
  <si>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</si>
  <si>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</si>
  <si>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</si>
  <si>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</si>
  <si>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</si>
  <si>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</si>
  <si>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</si>
  <si>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</si>
  <si>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</si>
  <si>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</si>
  <si>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</si>
  <si>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</si>
  <si>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</si>
  <si>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</si>
  <si>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</si>
  <si>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</si>
  <si>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</si>
  <si>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</si>
  <si>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</si>
  <si>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</si>
  <si>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</si>
  <si>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</si>
  <si>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</si>
  <si>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</si>
  <si>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</si>
  <si>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</si>
  <si>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</si>
  <si>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</si>
  <si>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</si>
  <si>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</si>
  <si>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</si>
  <si>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</si>
  <si>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</si>
  <si>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</si>
  <si>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</si>
  <si>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</si>
  <si>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</si>
  <si>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</si>
  <si>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</si>
  <si>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</si>
  <si>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</si>
  <si>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</si>
  <si>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</si>
  <si>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</si>
  <si>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</si>
  <si>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</si>
  <si>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</si>
  <si>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</si>
  <si>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</si>
  <si>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</si>
  <si>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</si>
  <si>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</si>
  <si>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</si>
  <si>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</si>
  <si>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</si>
  <si>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</si>
  <si>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</si>
  <si>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</si>
  <si>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</si>
  <si>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</si>
  <si>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</si>
  <si>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</si>
  <si>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</si>
  <si>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</si>
  <si>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</si>
  <si>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</si>
  <si>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</si>
  <si>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</si>
  <si>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</si>
  <si>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</si>
  <si>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</si>
  <si>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</si>
  <si>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</si>
  <si>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</si>
  <si>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</si>
  <si>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</si>
  <si>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</si>
  <si>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</si>
  <si>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</si>
  <si>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</si>
  <si>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</si>
  <si>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</si>
  <si>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</si>
  <si>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</si>
  <si>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</si>
  <si>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</si>
  <si>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</si>
  <si>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</si>
  <si>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</si>
  <si>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</si>
  <si>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</si>
  <si>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</si>
  <si>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</si>
  <si>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</si>
  <si>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</si>
  <si>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</si>
  <si>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</si>
  <si>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</si>
  <si>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</si>
  <si>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</si>
  <si>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</si>
  <si>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</si>
  <si>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</si>
  <si>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</si>
  <si>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</si>
  <si>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</si>
  <si>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</si>
  <si>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</si>
  <si>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</si>
  <si>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</si>
  <si>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</si>
  <si>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</si>
  <si>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</si>
  <si>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</si>
  <si>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</si>
  <si>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</si>
  <si>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</si>
  <si>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</si>
  <si>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</si>
  <si>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</si>
  <si>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</si>
  <si>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</si>
  <si>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</si>
  <si>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</si>
  <si>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</si>
  <si>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</si>
  <si>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</si>
  <si>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</si>
  <si>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</si>
  <si>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</si>
  <si>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</si>
  <si>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</si>
  <si>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</si>
  <si>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</si>
  <si>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</si>
  <si>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</si>
  <si>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</si>
  <si>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</si>
  <si>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</si>
  <si>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</si>
  <si>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</si>
  <si>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</si>
  <si>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</si>
  <si>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</si>
  <si>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</si>
  <si>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</si>
  <si>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</si>
  <si>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</si>
  <si>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</si>
  <si>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</si>
  <si>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</si>
  <si>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</si>
  <si>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</si>
  <si>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</si>
  <si>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</si>
  <si>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</si>
  <si>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</si>
  <si>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</si>
  <si>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</si>
  <si>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</si>
  <si>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</si>
  <si>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</si>
  <si>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</si>
  <si>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</si>
  <si>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</si>
  <si>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</si>
  <si>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</si>
  <si>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</si>
  <si>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</si>
  <si>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</si>
  <si>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</si>
  <si>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</si>
  <si>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</si>
  <si>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</si>
  <si>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</si>
  <si>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</si>
  <si>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</si>
  <si>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</si>
  <si>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</si>
  <si>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</si>
  <si>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</si>
  <si>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</si>
  <si>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</si>
  <si>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</si>
  <si>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</si>
  <si>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</si>
  <si>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</si>
  <si>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</si>
  <si>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</si>
  <si>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</si>
  <si>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</si>
  <si>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</si>
  <si>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</si>
  <si>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</si>
  <si>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</si>
  <si>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</si>
  <si>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</si>
  <si>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</si>
  <si>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</si>
  <si>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</si>
  <si>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</si>
  <si>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</si>
  <si>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</si>
  <si>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</si>
  <si>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</si>
  <si>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</si>
  <si>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</si>
  <si>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</si>
  <si>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</si>
  <si>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</si>
  <si>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</si>
  <si>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</si>
  <si>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</si>
  <si>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</si>
  <si>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</si>
  <si>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</si>
  <si>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</si>
  <si>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</si>
  <si>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</si>
  <si>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</si>
  <si>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</si>
  <si>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</si>
  <si>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</si>
  <si>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</si>
  <si>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</si>
  <si>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</si>
  <si>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</si>
  <si>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</si>
  <si>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</si>
  <si>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</si>
  <si>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</si>
  <si>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</si>
  <si>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</si>
  <si>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</si>
  <si>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</si>
  <si>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</si>
  <si>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</si>
  <si>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</si>
  <si>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</si>
  <si>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</si>
  <si>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</si>
  <si>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</si>
  <si>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</si>
  <si>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</si>
  <si>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</si>
  <si>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</si>
  <si>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</si>
  <si>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</si>
  <si>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</si>
  <si>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</si>
  <si>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</si>
  <si>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</si>
  <si>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</si>
  <si>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</si>
  <si>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</si>
  <si>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</si>
  <si>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</si>
  <si>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</si>
  <si>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</si>
  <si>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</si>
  <si>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</si>
  <si>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</si>
  <si>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</si>
  <si>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</si>
  <si>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</si>
  <si>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</si>
  <si>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</si>
  <si>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</si>
  <si>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</si>
  <si>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</si>
  <si>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</si>
  <si>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</si>
  <si>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</si>
  <si>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</si>
  <si>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</si>
  <si>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</si>
  <si>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</si>
  <si>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</si>
  <si>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</si>
  <si>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</si>
  <si>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</si>
  <si>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</si>
  <si>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</si>
  <si>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</si>
  <si>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</si>
  <si>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</si>
  <si>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</si>
  <si>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</si>
  <si>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</si>
  <si>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</si>
  <si>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</si>
  <si>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</si>
  <si>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</si>
  <si>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</si>
  <si>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</si>
  <si>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</si>
  <si>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</si>
  <si>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</si>
  <si>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</si>
  <si>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</si>
  <si>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</si>
  <si>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</si>
  <si>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</si>
  <si>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</si>
  <si>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</si>
  <si>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</si>
  <si>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</si>
  <si>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</si>
  <si>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</si>
  <si>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</si>
  <si>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</si>
  <si>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</si>
  <si>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</si>
  <si>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</si>
  <si>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</si>
  <si>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</si>
  <si>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</si>
  <si>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</si>
  <si>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</si>
  <si>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</si>
  <si>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</si>
  <si>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</si>
  <si>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</si>
  <si>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</si>
  <si>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</si>
  <si>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</si>
  <si>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</si>
  <si>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</si>
  <si>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</si>
  <si>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</si>
  <si>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</si>
  <si>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</si>
  <si>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</si>
  <si>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</si>
  <si>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</si>
  <si>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</si>
  <si>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</si>
  <si>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</si>
  <si>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</si>
  <si>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</si>
  <si>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</si>
  <si>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</si>
  <si>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</si>
  <si>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</si>
  <si>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</si>
  <si>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</si>
  <si>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</si>
  <si>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</si>
  <si>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</si>
  <si>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</si>
  <si>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</si>
  <si>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</si>
  <si>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</si>
  <si>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</si>
  <si>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</si>
  <si>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</si>
  <si>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</si>
  <si>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</si>
  <si>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</si>
  <si>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</si>
  <si>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</si>
  <si>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</si>
  <si>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</si>
  <si>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</si>
  <si>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</si>
  <si>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</si>
  <si>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</si>
  <si>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</si>
  <si>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</si>
  <si>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</si>
  <si>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</si>
  <si>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</si>
  <si>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</si>
  <si>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</si>
  <si>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</si>
  <si>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</si>
  <si>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</si>
  <si>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</si>
  <si>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</si>
  <si>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</si>
  <si>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</si>
  <si>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</si>
  <si>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</si>
  <si>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</si>
  <si>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</si>
  <si>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</si>
  <si>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</si>
  <si>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</si>
  <si>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</si>
  <si>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</si>
  <si>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</si>
  <si>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</si>
  <si>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</si>
  <si>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</si>
  <si>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</si>
  <si>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</si>
  <si>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</si>
  <si>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</si>
  <si>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</si>
  <si>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</si>
  <si>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</si>
  <si>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</si>
  <si>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</si>
  <si>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</si>
  <si>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</si>
  <si>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</si>
  <si>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</si>
  <si>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</si>
  <si>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</si>
  <si>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</si>
  <si>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</si>
  <si>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</si>
  <si>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</si>
  <si>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</si>
  <si>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</si>
  <si>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</si>
  <si>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</si>
  <si>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</si>
  <si>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</si>
  <si>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</si>
  <si>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</si>
  <si>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</si>
  <si>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</si>
  <si>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</si>
  <si>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</si>
  <si>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</si>
  <si>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</si>
  <si>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</si>
  <si>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</si>
  <si>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</si>
  <si>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</si>
  <si>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</si>
  <si>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</si>
  <si>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</si>
  <si>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</si>
  <si>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</si>
  <si>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</si>
  <si>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</si>
  <si>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</si>
  <si>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</si>
  <si>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</si>
  <si>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</si>
  <si>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</si>
  <si>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</si>
  <si>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</si>
  <si>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</si>
  <si>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</si>
  <si>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</si>
  <si>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</si>
  <si>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</si>
  <si>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</si>
  <si>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</si>
  <si>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</si>
  <si>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</si>
  <si>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</si>
  <si>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</si>
  <si>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</si>
  <si>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</si>
  <si>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</si>
  <si>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</si>
  <si>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</si>
  <si>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</si>
  <si>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</si>
  <si>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</si>
  <si>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</si>
  <si>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</si>
  <si>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</si>
  <si>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</si>
  <si>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</si>
  <si>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</si>
  <si>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</si>
  <si>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</si>
  <si>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</si>
  <si>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</si>
  <si>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</si>
  <si>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</si>
  <si>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</si>
  <si>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</si>
  <si>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</si>
  <si>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</si>
  <si>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</si>
  <si>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</si>
  <si>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</si>
  <si>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</si>
  <si>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</si>
  <si>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</si>
  <si>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</si>
  <si>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</si>
  <si>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</si>
  <si>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</si>
  <si>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</si>
  <si>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</si>
  <si>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</si>
  <si>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</si>
  <si>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</si>
  <si>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</si>
  <si>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</si>
  <si>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</si>
  <si>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</si>
  <si>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</si>
  <si>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</si>
  <si>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</si>
  <si>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</si>
  <si>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</si>
  <si>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</si>
  <si>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</si>
  <si>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</si>
  <si>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</si>
  <si>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</si>
  <si>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</si>
  <si>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</si>
  <si>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</si>
  <si>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</si>
  <si>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</si>
  <si>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</si>
  <si>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</si>
  <si>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</si>
  <si>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</si>
  <si>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</si>
  <si>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</si>
  <si>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</si>
  <si>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</si>
  <si>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</si>
  <si>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</si>
  <si>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</si>
  <si>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</si>
  <si>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</si>
  <si>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</si>
  <si>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</si>
  <si>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</si>
  <si>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</si>
  <si>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</si>
  <si>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</si>
  <si>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</si>
  <si>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</si>
  <si>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</si>
  <si>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</si>
  <si>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</si>
  <si>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</si>
  <si>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</si>
  <si>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</si>
  <si>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</si>
  <si>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</si>
  <si>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</si>
  <si>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</si>
  <si>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</si>
  <si>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</si>
  <si>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</si>
  <si>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</si>
  <si>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</si>
  <si>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</si>
  <si>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</si>
  <si>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</si>
  <si>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</si>
  <si>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</si>
  <si>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</si>
  <si>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</si>
  <si>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</si>
  <si>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</si>
  <si>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</si>
  <si>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</si>
  <si>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</si>
  <si>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</si>
  <si>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</si>
  <si>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</si>
  <si>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</si>
  <si>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</si>
  <si>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</si>
  <si>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</si>
  <si>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</si>
  <si>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</si>
  <si>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</si>
  <si>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</si>
  <si>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</si>
  <si>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</si>
  <si>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</si>
  <si>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</si>
  <si>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</si>
  <si>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</si>
  <si>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</si>
  <si>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</si>
  <si>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</si>
  <si>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</si>
  <si>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</si>
  <si>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</si>
  <si>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</si>
  <si>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</si>
  <si>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</si>
  <si>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</si>
  <si>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</si>
  <si>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</si>
  <si>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</si>
  <si>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</si>
  <si>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</si>
  <si>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</si>
  <si>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</si>
  <si>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</si>
  <si>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</si>
  <si>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</si>
  <si>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</si>
  <si>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</si>
  <si>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</si>
  <si>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</si>
  <si>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</si>
  <si>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</si>
  <si>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</si>
  <si>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</si>
  <si>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</si>
  <si>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</si>
  <si>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</si>
  <si>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</si>
  <si>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</si>
  <si>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</si>
  <si>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</si>
  <si>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</si>
  <si>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</si>
  <si>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</si>
  <si>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</si>
  <si>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</si>
  <si>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</si>
  <si>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</si>
  <si>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</si>
  <si>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</si>
  <si>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</si>
  <si>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</si>
  <si>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</si>
  <si>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</si>
  <si>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</si>
  <si>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</si>
  <si>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</si>
  <si>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</si>
  <si>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</si>
  <si>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</si>
  <si>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</si>
  <si>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</si>
  <si>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</si>
  <si>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</si>
  <si>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</si>
  <si>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</si>
  <si>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</si>
  <si>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</si>
  <si>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</si>
  <si>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</si>
  <si>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</si>
  <si>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</si>
  <si>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</si>
  <si>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</si>
  <si>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</si>
  <si>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</si>
  <si>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</si>
  <si>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</si>
  <si>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</si>
  <si>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</si>
  <si>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</si>
  <si>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</si>
  <si>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</si>
  <si>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</si>
  <si>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</si>
  <si>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</si>
  <si>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</si>
  <si>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</si>
  <si>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</si>
  <si>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</si>
  <si>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</si>
  <si>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</si>
  <si>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</si>
  <si>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</si>
  <si>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</si>
  <si>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</si>
  <si>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</si>
  <si>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</si>
  <si>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</si>
  <si>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</si>
  <si>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</si>
  <si>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</si>
  <si>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</si>
  <si>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</si>
  <si>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</si>
  <si>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</si>
  <si>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</si>
  <si>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</si>
  <si>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</si>
  <si>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</si>
  <si>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</si>
  <si>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</si>
  <si>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</si>
  <si>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</si>
  <si>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</si>
  <si>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</si>
  <si>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</si>
  <si>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</si>
  <si>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</si>
  <si>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</si>
  <si>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</si>
  <si>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</si>
  <si>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</si>
  <si>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</si>
  <si>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</si>
  <si>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</si>
  <si>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</si>
  <si>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</si>
  <si>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</si>
  <si>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</si>
  <si>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</si>
  <si>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</si>
  <si>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</si>
  <si>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</si>
  <si>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</si>
  <si>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</si>
  <si>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</si>
  <si>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</si>
  <si>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</si>
  <si>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</si>
  <si>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</si>
  <si>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</si>
  <si>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</si>
  <si>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</si>
  <si>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</si>
  <si>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</si>
  <si>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</si>
  <si>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</si>
  <si>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</si>
  <si>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</si>
  <si>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</si>
  <si>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</si>
  <si>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</si>
  <si>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</si>
  <si>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</si>
  <si>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</si>
  <si>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</si>
  <si>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</si>
  <si>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</si>
  <si>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</si>
  <si>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</si>
  <si>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</si>
  <si>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</si>
  <si>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</si>
  <si>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</si>
  <si>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</si>
  <si>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</si>
  <si>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</si>
  <si>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</si>
  <si>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</si>
  <si>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</si>
  <si>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</si>
  <si>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</si>
  <si>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</si>
  <si>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</si>
  <si>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</si>
  <si>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</si>
  <si>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</si>
  <si>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</si>
  <si>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</si>
  <si>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</si>
  <si>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</si>
  <si>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</si>
  <si>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</si>
  <si>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</si>
  <si>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</si>
  <si>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</si>
  <si>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</si>
  <si>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</si>
  <si>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</si>
  <si>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</si>
  <si>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</si>
  <si>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</si>
  <si>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</si>
  <si>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</si>
  <si>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</si>
  <si>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</si>
  <si>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</si>
  <si>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</si>
  <si>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</si>
  <si>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</si>
  <si>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</si>
  <si>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</si>
  <si>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</si>
  <si>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</si>
  <si>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</si>
  <si>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</si>
  <si>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</si>
  <si>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</si>
  <si>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</si>
  <si>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</si>
  <si>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</si>
  <si>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</si>
  <si>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</si>
  <si>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</si>
  <si>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</si>
  <si>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</si>
  <si>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</si>
  <si>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</si>
  <si>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</si>
  <si>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</si>
  <si>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</si>
  <si>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</si>
  <si>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</si>
  <si>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</si>
  <si>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</si>
  <si>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</si>
  <si>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</si>
  <si>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</si>
  <si>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</si>
  <si>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</si>
  <si>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</si>
  <si>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</si>
  <si>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</si>
  <si>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</si>
  <si>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</si>
  <si>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</si>
  <si>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</si>
  <si>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</si>
  <si>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</si>
  <si>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</si>
  <si>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</si>
  <si>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</si>
  <si>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</si>
  <si>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</si>
  <si>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</si>
  <si>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</si>
  <si>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</si>
  <si>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</si>
  <si>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</si>
  <si>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</si>
  <si>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</si>
  <si>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</si>
  <si>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</si>
  <si>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</si>
  <si>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</si>
  <si>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</si>
  <si>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</si>
  <si>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</si>
  <si>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</si>
  <si>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</si>
  <si>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</si>
  <si>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</si>
  <si>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</si>
  <si>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</si>
  <si>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</si>
  <si>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</si>
  <si>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</si>
  <si>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</si>
  <si>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</si>
  <si>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</si>
  <si>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</si>
  <si>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</si>
  <si>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</si>
  <si>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</si>
  <si>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</si>
  <si>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</si>
  <si>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</si>
  <si>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</si>
  <si>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</si>
  <si>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</si>
  <si>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</si>
  <si>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</si>
  <si>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</si>
  <si>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</si>
  <si>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</si>
  <si>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</si>
  <si>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</si>
  <si>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</si>
  <si>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</si>
  <si>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</si>
  <si>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</si>
  <si>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</si>
  <si>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</si>
  <si>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</si>
  <si>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</si>
  <si>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</si>
  <si>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</si>
  <si>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</si>
  <si>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</si>
  <si>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</si>
  <si>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</si>
  <si>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</si>
  <si>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</si>
  <si>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</si>
  <si>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</si>
  <si>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</si>
  <si>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</si>
  <si>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</si>
  <si>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</si>
  <si>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</si>
  <si>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</si>
  <si>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</si>
  <si>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</si>
  <si>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</si>
  <si>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</si>
  <si>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</si>
  <si>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</si>
  <si>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</si>
  <si>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</si>
  <si>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</si>
  <si>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</si>
  <si>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</si>
  <si>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</si>
  <si>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</si>
  <si>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</si>
  <si>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</si>
  <si>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</si>
  <si>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</si>
  <si>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</si>
  <si>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</si>
  <si>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</si>
  <si>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</si>
  <si>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</si>
  <si>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</si>
  <si>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</si>
  <si>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</si>
  <si>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</si>
  <si>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</si>
  <si>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</si>
  <si>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</si>
  <si>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</si>
  <si>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</si>
  <si>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</si>
  <si>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</si>
  <si>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</si>
  <si>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</si>
  <si>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</si>
  <si>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</si>
  <si>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</si>
  <si>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</si>
  <si>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</si>
  <si>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</si>
  <si>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</si>
  <si>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</si>
  <si>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</si>
  <si>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</si>
  <si>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</si>
  <si>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</si>
  <si>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</si>
  <si>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</si>
  <si>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</si>
  <si>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</si>
  <si>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</si>
  <si>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</si>
  <si>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</si>
  <si>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</si>
  <si>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</si>
  <si>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</si>
  <si>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</si>
  <si>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</si>
  <si>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</si>
  <si>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</si>
  <si>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</si>
  <si>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</si>
  <si>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</si>
  <si>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</si>
  <si>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</si>
  <si>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</si>
  <si>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</si>
  <si>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</si>
  <si>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</si>
  <si>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</si>
  <si>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</si>
  <si>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</si>
  <si>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</si>
  <si>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</si>
  <si>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</si>
  <si>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</si>
  <si>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</si>
  <si>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</si>
  <si>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</si>
  <si>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</si>
  <si>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</si>
  <si>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</si>
  <si>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</si>
  <si>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</si>
  <si>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</si>
  <si>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</si>
  <si>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</si>
  <si>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</si>
  <si>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</si>
  <si>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</si>
  <si>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</si>
  <si>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</si>
  <si>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</si>
  <si>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</si>
  <si>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</si>
  <si>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</si>
  <si>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</si>
  <si>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</si>
  <si>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</si>
  <si>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</si>
  <si>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</si>
  <si>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</si>
  <si>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</si>
  <si>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</si>
  <si>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</si>
  <si>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</si>
  <si>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</si>
  <si>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</si>
  <si>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</si>
  <si>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</si>
  <si>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</si>
  <si>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</si>
  <si>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</si>
  <si>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</si>
  <si>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</si>
  <si>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</si>
  <si>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</si>
  <si>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</si>
  <si>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</si>
  <si>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</si>
  <si>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</si>
  <si>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</si>
  <si>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</si>
  <si>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</si>
  <si>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</si>
  <si>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</si>
  <si>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</si>
  <si>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</si>
  <si>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</si>
  <si>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</si>
  <si>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</si>
  <si>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</si>
  <si>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</si>
  <si>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</si>
  <si>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</si>
  <si>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</si>
  <si>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</si>
  <si>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</si>
  <si>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</si>
  <si>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</si>
  <si>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</si>
  <si>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</si>
  <si>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</si>
  <si>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</si>
  <si>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</si>
  <si>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</si>
  <si>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</si>
  <si>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</si>
  <si>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</si>
  <si>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</si>
  <si>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</si>
  <si>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</si>
  <si>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</si>
  <si>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</si>
  <si>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</si>
  <si>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</si>
  <si>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</si>
  <si>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</si>
  <si>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</si>
  <si>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</si>
  <si>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</si>
  <si>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</si>
  <si>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</si>
  <si>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</si>
  <si>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</si>
  <si>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</si>
  <si>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</si>
  <si>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</si>
  <si>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</si>
  <si>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</si>
  <si>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</si>
  <si>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</si>
  <si>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</si>
  <si>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</si>
  <si>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</si>
  <si>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</si>
  <si>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</si>
  <si>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</si>
  <si>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</si>
  <si>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</si>
  <si>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</si>
  <si>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</si>
  <si>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</si>
  <si>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</si>
  <si>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</si>
  <si>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</si>
  <si>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</si>
  <si>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</si>
  <si>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</si>
  <si>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</si>
  <si>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</si>
  <si>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</si>
  <si>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</si>
  <si>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</si>
  <si>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</si>
  <si>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</si>
  <si>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</si>
  <si>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</si>
  <si>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</si>
  <si>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</si>
  <si>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</si>
  <si>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</si>
  <si>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</si>
  <si>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</si>
  <si>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</si>
  <si>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</si>
  <si>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</si>
  <si>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</si>
  <si>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</si>
  <si>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</si>
  <si>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</si>
  <si>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</si>
  <si>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</si>
  <si>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</si>
  <si>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</si>
  <si>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</si>
  <si>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</si>
  <si>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</si>
  <si>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</si>
  <si>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</si>
  <si>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</si>
  <si>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</si>
  <si>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</si>
  <si>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</si>
  <si>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</si>
  <si>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</si>
  <si>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</si>
  <si>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</si>
  <si>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</si>
  <si>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</si>
  <si>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</si>
  <si>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</si>
  <si>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</si>
  <si>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</si>
  <si>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</si>
  <si>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</si>
  <si>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</si>
  <si>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</si>
  <si>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</si>
  <si>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</si>
  <si>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</si>
  <si>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</si>
  <si>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</si>
  <si>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</si>
  <si>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</si>
  <si>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</si>
  <si>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</si>
  <si>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</si>
  <si>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</si>
  <si>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</si>
  <si>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</si>
  <si>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</si>
  <si>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</si>
  <si>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</si>
  <si>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</si>
  <si>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</si>
  <si>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</si>
  <si>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</si>
  <si>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</si>
  <si>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</si>
  <si>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</si>
  <si>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</si>
  <si>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</si>
  <si>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</si>
  <si>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</si>
  <si>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</si>
  <si>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</si>
  <si>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</si>
  <si>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</si>
  <si>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</si>
  <si>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</si>
  <si>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</si>
  <si>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</si>
  <si>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</si>
  <si>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</si>
  <si>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</si>
  <si>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</si>
  <si>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</si>
  <si>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</si>
  <si>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</si>
  <si>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</si>
  <si>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</si>
  <si>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</si>
  <si>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</si>
  <si>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</si>
  <si>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</si>
  <si>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</si>
  <si>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</si>
  <si>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</si>
  <si>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</si>
  <si>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</si>
  <si>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</si>
  <si>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</si>
  <si>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</si>
  <si>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</si>
  <si>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</si>
  <si>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</si>
  <si>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</si>
  <si>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</si>
  <si>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</si>
  <si>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</si>
  <si>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</si>
  <si>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</si>
  <si>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</si>
  <si>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</si>
  <si>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</si>
  <si>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</si>
  <si>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</si>
  <si>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</si>
  <si>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</si>
  <si>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</si>
  <si>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</si>
  <si>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</si>
  <si>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</si>
  <si>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</si>
  <si>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</si>
  <si>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</si>
  <si>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</si>
  <si>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</si>
  <si>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</si>
  <si>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</si>
  <si>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</si>
  <si>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</si>
  <si>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</si>
  <si>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</si>
  <si>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</si>
  <si>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</si>
  <si>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</si>
  <si>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</si>
  <si>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</si>
  <si>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</si>
  <si>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</si>
  <si>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</si>
  <si>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</si>
  <si>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</si>
  <si>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</si>
  <si>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</si>
  <si>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</si>
  <si>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</si>
  <si>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</si>
  <si>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</si>
  <si>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</si>
  <si>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</si>
  <si>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</si>
  <si>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</si>
  <si>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</si>
  <si>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</si>
  <si>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</si>
  <si>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</si>
  <si>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</si>
  <si>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</si>
  <si>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</si>
  <si>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</si>
  <si>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</si>
  <si>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</si>
  <si>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</si>
  <si>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</si>
  <si>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</si>
  <si>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</si>
  <si>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</si>
  <si>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</si>
  <si>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</si>
  <si>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</si>
  <si>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</si>
  <si>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</si>
  <si>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</si>
  <si>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</si>
  <si>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</si>
  <si>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</si>
  <si>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</si>
  <si>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</si>
  <si>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</si>
  <si>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</si>
  <si>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</si>
  <si>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</si>
  <si>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</si>
  <si>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</si>
  <si>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</si>
  <si>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</si>
  <si>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</si>
  <si>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</si>
  <si>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</si>
  <si>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</si>
  <si>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</si>
  <si>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</si>
  <si>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</si>
  <si>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</si>
  <si>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</si>
  <si>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</si>
  <si>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</si>
  <si>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</si>
  <si>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</si>
  <si>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</si>
  <si>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</si>
  <si>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</si>
  <si>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</si>
  <si>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</si>
  <si>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</si>
  <si>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</si>
  <si>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</si>
  <si>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</si>
  <si>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</si>
  <si>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</si>
  <si>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</si>
  <si>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</si>
  <si>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</si>
  <si>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</si>
  <si>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</si>
  <si>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</si>
  <si>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</si>
  <si>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</si>
  <si>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</si>
  <si>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</si>
  <si>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</si>
  <si>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</si>
  <si>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</si>
  <si>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</si>
  <si>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</si>
  <si>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</si>
  <si>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</si>
  <si>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</si>
  <si>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</si>
  <si>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</si>
  <si>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</si>
  <si>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</si>
  <si>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</si>
  <si>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</si>
  <si>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</si>
  <si>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</si>
  <si>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</si>
  <si>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</si>
  <si>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</si>
  <si>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</si>
  <si>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</si>
  <si>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</si>
  <si>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</si>
  <si>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</si>
  <si>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</si>
  <si>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</si>
  <si>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</si>
  <si>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</si>
  <si>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</si>
  <si>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</si>
  <si>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</si>
  <si>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</si>
  <si>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</si>
  <si>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</si>
  <si>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</si>
  <si>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</si>
  <si>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</si>
  <si>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</si>
  <si>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</si>
  <si>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</si>
  <si>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</si>
  <si>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</si>
  <si>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</si>
  <si>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</si>
  <si>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</si>
  <si>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</si>
  <si>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</si>
  <si>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</si>
  <si>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</si>
  <si>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</si>
  <si>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</si>
  <si>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</si>
  <si>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</si>
  <si>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</si>
  <si>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</si>
  <si>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</si>
  <si>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</si>
  <si>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</si>
  <si>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</si>
  <si>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</si>
  <si>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</si>
  <si>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</si>
  <si>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</si>
  <si>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</si>
  <si>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</si>
  <si>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</si>
  <si>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</si>
  <si>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</si>
  <si>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</si>
  <si>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</si>
  <si>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</si>
  <si>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</si>
  <si>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</si>
  <si>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</si>
  <si>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</si>
  <si>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</si>
  <si>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</si>
  <si>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</si>
  <si>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</si>
  <si>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</si>
  <si>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</si>
  <si>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</si>
  <si>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</si>
  <si>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</si>
  <si>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</si>
  <si>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</si>
  <si>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</si>
  <si>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</si>
  <si>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</si>
  <si>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</si>
  <si>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</si>
  <si>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</si>
  <si>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</si>
  <si>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</si>
  <si>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</si>
  <si>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</si>
  <si>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</si>
  <si>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</si>
  <si>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</si>
  <si>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</si>
  <si>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</si>
  <si>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</si>
  <si>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</si>
  <si>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</si>
  <si>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</si>
  <si>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</si>
  <si>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</si>
  <si>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</si>
  <si>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</si>
  <si>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</si>
  <si>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</si>
  <si>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</si>
  <si>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</si>
  <si>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</si>
  <si>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</si>
  <si>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</si>
  <si>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</si>
  <si>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</si>
  <si>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</si>
  <si>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</si>
  <si>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</si>
  <si>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</si>
  <si>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</si>
  <si>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</si>
  <si>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</si>
  <si>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</si>
  <si>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</si>
  <si>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</si>
  <si>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</si>
  <si>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</si>
  <si>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</si>
  <si>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</si>
  <si>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</si>
  <si>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</si>
  <si>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</si>
  <si>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</si>
  <si>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</si>
  <si>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</si>
  <si>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</si>
  <si>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</si>
  <si>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</si>
  <si>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</si>
  <si>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</si>
  <si>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</si>
  <si>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</si>
  <si>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</si>
  <si>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</si>
  <si>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</si>
  <si>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</si>
  <si>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</si>
  <si>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</si>
  <si>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</si>
  <si>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</si>
  <si>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</si>
  <si>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</si>
  <si>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</si>
  <si>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</si>
  <si>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</si>
  <si>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</si>
  <si>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</si>
  <si>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</si>
  <si>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</si>
  <si>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</si>
  <si>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</si>
  <si>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</si>
  <si>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</si>
  <si>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</si>
  <si>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</si>
  <si>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</si>
  <si>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</si>
  <si>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</si>
  <si>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</si>
  <si>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</si>
  <si>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</si>
  <si>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</si>
  <si>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</si>
  <si>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</si>
  <si>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</si>
  <si>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</si>
  <si>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</si>
  <si>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</si>
  <si>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</si>
  <si>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</si>
  <si>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</si>
  <si>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</si>
  <si>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</si>
  <si>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</si>
  <si>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</si>
  <si>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</si>
  <si>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</si>
  <si>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</si>
  <si>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</si>
  <si>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</si>
  <si>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</si>
  <si>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</si>
  <si>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</si>
  <si>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</si>
  <si>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</si>
  <si>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</si>
  <si>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</si>
  <si>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</si>
  <si>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</si>
  <si>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</si>
  <si>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</si>
  <si>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</si>
  <si>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</si>
  <si>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</si>
  <si>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</si>
  <si>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</si>
  <si>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</si>
  <si>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</si>
  <si>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</si>
  <si>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</si>
  <si>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</si>
  <si>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</si>
  <si>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</si>
  <si>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</si>
  <si>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</si>
  <si>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</si>
  <si>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</si>
  <si>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</si>
  <si>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</si>
  <si>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</si>
  <si>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</si>
  <si>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</si>
  <si>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</si>
  <si>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</si>
  <si>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</si>
  <si>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</si>
  <si>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</si>
  <si>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</si>
  <si>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</si>
  <si>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</si>
  <si>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</si>
  <si>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</si>
  <si>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</si>
  <si>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</si>
  <si>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</si>
  <si>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</si>
  <si>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</si>
  <si>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</si>
  <si>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</si>
  <si>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</si>
  <si>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</si>
  <si>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</si>
  <si>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</si>
  <si>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</si>
  <si>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</si>
  <si>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</si>
  <si>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</si>
  <si>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</si>
  <si>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</si>
  <si>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</si>
  <si>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</si>
  <si>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</si>
  <si>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</si>
  <si>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</si>
  <si>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</si>
  <si>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</si>
  <si>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</si>
  <si>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</si>
  <si>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</si>
  <si>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</si>
  <si>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</si>
  <si>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</si>
  <si>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</si>
  <si>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</si>
  <si>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</si>
  <si>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</si>
  <si>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</si>
  <si>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</si>
  <si>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</si>
  <si>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</si>
  <si>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</si>
  <si>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</si>
  <si>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</si>
  <si>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</si>
  <si>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</si>
  <si>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</si>
  <si>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</si>
  <si>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</si>
  <si>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</si>
  <si>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</si>
  <si>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</si>
  <si>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</si>
  <si>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</si>
  <si>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</si>
  <si>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</si>
  <si>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</si>
  <si>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</si>
  <si>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</si>
  <si>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</si>
  <si>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</si>
  <si>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</si>
  <si>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</si>
  <si>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</si>
  <si>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</si>
  <si>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</si>
  <si>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</si>
  <si>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</si>
  <si>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</si>
  <si>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</si>
  <si>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</si>
  <si>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</si>
  <si>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</si>
  <si>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</si>
  <si>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</si>
  <si>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</si>
  <si>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</si>
  <si>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</si>
  <si>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</si>
  <si>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</si>
  <si>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</si>
  <si>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</si>
  <si>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</si>
  <si>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</si>
  <si>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</si>
  <si>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</si>
  <si>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</si>
  <si>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</si>
  <si>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</si>
  <si>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</si>
  <si>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</si>
  <si>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</si>
  <si>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</si>
  <si>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</si>
  <si>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</si>
  <si>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</si>
  <si>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</si>
  <si>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</si>
  <si>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</si>
  <si>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</si>
  <si>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</si>
  <si>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</si>
  <si>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</si>
  <si>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</si>
  <si>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</si>
  <si>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</si>
  <si>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</si>
  <si>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</si>
  <si>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</si>
  <si>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</si>
  <si>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</si>
  <si>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</si>
  <si>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</si>
  <si>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</si>
  <si>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</si>
  <si>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</si>
  <si>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</si>
  <si>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</si>
  <si>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</si>
  <si>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</si>
  <si>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</si>
  <si>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</si>
  <si>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</si>
  <si>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</si>
  <si>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</si>
  <si>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</si>
  <si>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</si>
  <si>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</si>
  <si>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</si>
  <si>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</si>
  <si>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</si>
  <si>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</si>
  <si>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</si>
  <si>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</si>
  <si>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</si>
  <si>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</si>
  <si>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</si>
  <si>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</si>
  <si>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</si>
  <si>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</si>
  <si>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</si>
  <si>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</si>
  <si>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</si>
  <si>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</si>
  <si>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</si>
  <si>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</si>
  <si>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</si>
  <si>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</si>
  <si>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</si>
  <si>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</si>
  <si>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</si>
  <si>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</si>
  <si>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</si>
  <si>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</si>
  <si>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</si>
  <si>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</si>
  <si>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</si>
  <si>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</si>
  <si>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</si>
  <si>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</si>
  <si>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</si>
  <si>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</si>
  <si>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</si>
  <si>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</si>
  <si>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</si>
  <si>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</si>
  <si>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</si>
  <si>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</si>
  <si>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</si>
  <si>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</si>
  <si>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</si>
  <si>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</si>
  <si>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</si>
  <si>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</si>
  <si>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</si>
  <si>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</si>
  <si>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</si>
  <si>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</si>
  <si>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</si>
  <si>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</si>
  <si>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</si>
  <si>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</si>
  <si>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</si>
  <si>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</si>
  <si>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</si>
  <si>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</si>
  <si>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</si>
  <si>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</si>
  <si>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</si>
  <si>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</si>
  <si>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</si>
  <si>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</si>
  <si>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</si>
  <si>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</si>
  <si>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</si>
  <si>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</si>
  <si>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</si>
  <si>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</si>
  <si>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</si>
  <si>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</si>
  <si>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</si>
  <si>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</si>
  <si>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</si>
  <si>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</si>
  <si>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</si>
  <si>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</si>
  <si>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</si>
  <si>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</si>
  <si>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</si>
  <si>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</si>
  <si>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</si>
  <si>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</si>
  <si>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</si>
  <si>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</si>
  <si>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</si>
  <si>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</si>
  <si>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</si>
  <si>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</si>
  <si>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</si>
  <si>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</si>
  <si>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</si>
  <si>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</si>
  <si>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</si>
  <si>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</si>
  <si>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</si>
  <si>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</si>
  <si>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</si>
  <si>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</si>
  <si>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</si>
  <si>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</si>
  <si>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</si>
  <si>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</si>
  <si>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</si>
  <si>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</si>
  <si>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</si>
  <si>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</si>
  <si>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</si>
  <si>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</si>
  <si>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</si>
  <si>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</si>
  <si>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</si>
  <si>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</si>
  <si>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</si>
  <si>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</si>
  <si>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</si>
  <si>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</si>
  <si>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</si>
  <si>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</si>
  <si>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</si>
  <si>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</si>
  <si>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</si>
  <si>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</si>
  <si>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</si>
  <si>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</si>
  <si>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</si>
  <si>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</si>
  <si>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</si>
  <si>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</si>
  <si>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</si>
  <si>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</si>
  <si>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</si>
  <si>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</si>
  <si>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</si>
  <si>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</si>
  <si>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</si>
  <si>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</si>
  <si>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</si>
  <si>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</si>
  <si>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</si>
  <si>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</si>
  <si>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</si>
  <si>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</si>
  <si>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</si>
  <si>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</si>
  <si>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</si>
  <si>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</si>
  <si>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</si>
  <si>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</si>
  <si>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</si>
  <si>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</si>
  <si>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</si>
  <si>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</si>
  <si>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</si>
  <si>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</si>
  <si>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</si>
  <si>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</si>
  <si>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</si>
  <si>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</si>
  <si>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</si>
  <si>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</si>
  <si>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</si>
  <si>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</si>
  <si>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</si>
  <si>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</si>
  <si>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</si>
  <si>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</si>
  <si>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</si>
  <si>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</si>
  <si>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</si>
  <si>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</si>
  <si>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</si>
  <si>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</si>
  <si>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</si>
  <si>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</si>
  <si>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</si>
  <si>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</si>
  <si>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</si>
  <si>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</si>
  <si>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</si>
  <si>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</si>
  <si>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</si>
  <si>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</si>
  <si>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</si>
  <si>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</si>
  <si>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</si>
  <si>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</si>
  <si>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</si>
  <si>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</si>
  <si>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</si>
  <si>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</si>
  <si>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</si>
  <si>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</si>
  <si>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</si>
  <si>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</si>
  <si>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</si>
  <si>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</si>
  <si>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</si>
  <si>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</si>
  <si>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</si>
  <si>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</si>
  <si>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</si>
  <si>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</si>
  <si>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</si>
  <si>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</si>
  <si>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</si>
  <si>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</si>
  <si>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</si>
  <si>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</si>
  <si>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</si>
  <si>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</si>
  <si>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</si>
  <si>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</si>
  <si>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</si>
  <si>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</si>
  <si>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</si>
  <si>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</si>
  <si>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</si>
  <si>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</si>
  <si>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</si>
  <si>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</si>
  <si>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</si>
  <si>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</si>
  <si>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</si>
  <si>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</si>
  <si>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</si>
  <si>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</si>
  <si>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</si>
  <si>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</si>
  <si>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</si>
  <si>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</si>
  <si>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</si>
  <si>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</si>
  <si>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</si>
  <si>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</si>
  <si>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</si>
  <si>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</si>
  <si>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</si>
  <si>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</si>
  <si>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</si>
  <si>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</si>
  <si>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</si>
  <si>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</si>
  <si>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</si>
  <si>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</si>
  <si>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</si>
  <si>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</si>
  <si>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</si>
  <si>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</si>
  <si>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</si>
  <si>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</si>
  <si>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</si>
  <si>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</si>
  <si>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</si>
  <si>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</si>
  <si>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</si>
  <si>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</si>
  <si>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</si>
  <si>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</si>
  <si>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</si>
  <si>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</si>
  <si>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</si>
  <si>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</si>
  <si>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</si>
  <si>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</si>
  <si>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</si>
  <si>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</si>
  <si>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</si>
  <si>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</si>
  <si>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</si>
  <si>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</si>
  <si>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</si>
  <si>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</si>
  <si>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</si>
  <si>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</si>
  <si>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</si>
  <si>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</si>
  <si>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</si>
  <si>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</si>
  <si>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</si>
  <si>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</si>
  <si>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</si>
  <si>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</si>
  <si>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</si>
  <si>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</si>
  <si>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</si>
  <si>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</si>
  <si>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</si>
  <si>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</si>
  <si>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</si>
  <si>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</si>
  <si>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</si>
  <si>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</si>
  <si>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</si>
  <si>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</si>
  <si>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</si>
  <si>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</si>
  <si>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</si>
  <si>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</si>
  <si>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</si>
  <si>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</si>
  <si>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</si>
  <si>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</si>
  <si>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</si>
  <si>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</si>
  <si>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</si>
  <si>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</si>
  <si>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</si>
  <si>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</si>
  <si>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</si>
  <si>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</si>
  <si>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</si>
  <si>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</si>
  <si>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</si>
  <si>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</si>
  <si>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</si>
  <si>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</si>
  <si>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</si>
  <si>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</si>
  <si>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</si>
  <si>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</si>
  <si>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</si>
  <si>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</si>
  <si>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</si>
  <si>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</si>
  <si>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</si>
  <si>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</si>
  <si>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</si>
  <si>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</si>
  <si>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</si>
  <si>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</si>
  <si>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</si>
  <si>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</si>
  <si>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</si>
  <si>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</si>
  <si>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</si>
  <si>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</si>
  <si>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</si>
  <si>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</si>
  <si>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</si>
  <si>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</si>
  <si>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</si>
  <si>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</si>
  <si>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</si>
  <si>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</si>
  <si>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</si>
  <si>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</si>
  <si>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</si>
  <si>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</si>
  <si>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</si>
  <si>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</si>
  <si>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</si>
  <si>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</si>
  <si>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</si>
  <si>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</si>
  <si>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</si>
  <si>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</si>
  <si>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</si>
  <si>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</si>
  <si>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</si>
  <si>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</si>
  <si>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</si>
  <si>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</si>
  <si>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</si>
  <si>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</si>
  <si>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</si>
  <si>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</si>
  <si>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</si>
  <si>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</si>
  <si>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</si>
  <si>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</si>
  <si>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</si>
  <si>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</si>
  <si>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</si>
  <si>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</si>
  <si>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</si>
  <si>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</si>
  <si>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</si>
  <si>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</si>
  <si>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</si>
  <si>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</si>
  <si>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</si>
  <si>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</si>
  <si>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</si>
  <si>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</si>
  <si>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</si>
  <si>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</si>
  <si>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</si>
  <si>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</si>
  <si>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</si>
  <si>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</si>
  <si>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</si>
  <si>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</si>
  <si>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</si>
  <si>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</si>
  <si>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</si>
  <si>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</si>
  <si>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</si>
  <si>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</si>
  <si>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</si>
  <si>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</si>
  <si>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</si>
  <si>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</si>
  <si>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</si>
  <si>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</si>
  <si>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</si>
  <si>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</si>
  <si>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</si>
  <si>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</si>
  <si>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</si>
  <si>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</si>
  <si>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</si>
  <si>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</si>
  <si>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</si>
  <si>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</si>
  <si>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</si>
  <si>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</si>
  <si>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</si>
  <si>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</si>
  <si>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</si>
  <si>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</si>
  <si>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</si>
  <si>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</si>
  <si>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</si>
  <si>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</si>
  <si>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</si>
  <si>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</si>
  <si>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</si>
  <si>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</si>
  <si>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</si>
  <si>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</si>
  <si>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</si>
  <si>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</si>
  <si>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</si>
  <si>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</si>
  <si>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</si>
  <si>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</si>
  <si>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</si>
  <si>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</si>
  <si>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</si>
  <si>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</si>
  <si>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</si>
  <si>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</si>
  <si>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</si>
  <si>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</si>
  <si>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</si>
  <si>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</si>
  <si>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</si>
  <si>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</si>
  <si>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</si>
  <si>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</si>
  <si>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</si>
  <si>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</si>
  <si>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</si>
  <si>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</si>
  <si>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</si>
  <si>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</si>
  <si>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</si>
  <si>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</si>
  <si>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</si>
  <si>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</si>
  <si>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</si>
  <si>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</si>
  <si>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</si>
  <si>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</si>
  <si>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</si>
  <si>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</si>
  <si>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</si>
  <si>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</si>
  <si>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</si>
  <si>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</si>
  <si>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</si>
  <si>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</si>
  <si>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</si>
  <si>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</si>
  <si>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</si>
  <si>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</si>
  <si>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</si>
  <si>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</si>
  <si>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</si>
  <si>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</si>
  <si>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</si>
  <si>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</si>
  <si>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</si>
  <si>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</si>
  <si>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</si>
  <si>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</si>
  <si>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</si>
  <si>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</si>
  <si>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</si>
  <si>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</si>
  <si>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</si>
  <si>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</si>
  <si>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</si>
  <si>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</si>
  <si>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</si>
  <si>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</si>
  <si>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</si>
  <si>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</si>
  <si>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</si>
  <si>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</si>
  <si>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</si>
  <si>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</si>
  <si>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</si>
  <si>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</si>
  <si>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</si>
  <si>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</si>
  <si>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</si>
  <si>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</si>
  <si>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</si>
  <si>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</si>
  <si>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</si>
  <si>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</si>
  <si>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</si>
  <si>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</si>
  <si>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</si>
  <si>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</si>
  <si>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</si>
  <si>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</si>
  <si>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</si>
  <si>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</si>
  <si>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</si>
  <si>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</si>
  <si>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</si>
  <si>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</si>
  <si>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</si>
  <si>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</si>
  <si>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</si>
  <si>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</si>
  <si>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</si>
  <si>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</si>
  <si>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</si>
  <si>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</si>
  <si>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</si>
  <si>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</si>
  <si>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</si>
  <si>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</si>
  <si>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</si>
  <si>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</si>
  <si>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</si>
  <si>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</si>
  <si>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</si>
  <si>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</si>
  <si>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</si>
  <si>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</si>
  <si>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</si>
  <si>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</si>
  <si>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</si>
  <si>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</si>
  <si>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</si>
  <si>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</si>
  <si>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</si>
  <si>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</si>
  <si>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</si>
  <si>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</si>
  <si>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</si>
  <si>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</si>
  <si>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</si>
  <si>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</si>
  <si>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</si>
  <si>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</si>
  <si>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</si>
  <si>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</si>
  <si>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</si>
  <si>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</si>
  <si>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</si>
  <si>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</si>
  <si>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</si>
  <si>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</si>
  <si>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</si>
  <si>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</si>
  <si>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</si>
  <si>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</si>
  <si>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</si>
  <si>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</si>
  <si>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</si>
  <si>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</si>
  <si>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</si>
  <si>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</si>
  <si>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</si>
  <si>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</si>
  <si>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</si>
  <si>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</si>
  <si>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</si>
  <si>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</si>
  <si>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</si>
  <si>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</si>
  <si>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</si>
  <si>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</si>
  <si>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</si>
  <si>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</si>
  <si>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</si>
  <si>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</si>
  <si>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</si>
  <si>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</si>
  <si>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</si>
  <si>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</si>
  <si>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</si>
  <si>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</si>
  <si>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</si>
  <si>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</si>
  <si>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</si>
  <si>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</si>
  <si>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</si>
  <si>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</si>
  <si>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</si>
  <si>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</si>
  <si>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</si>
  <si>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</si>
  <si>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</si>
  <si>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</si>
  <si>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</si>
  <si>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</si>
  <si>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</si>
  <si>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</si>
  <si>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</si>
  <si>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</si>
  <si>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</si>
  <si>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</si>
  <si>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</si>
  <si>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</si>
  <si>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</si>
  <si>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</si>
  <si>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</si>
  <si>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</si>
  <si>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</si>
  <si>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</si>
  <si>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</si>
  <si>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</si>
  <si>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</si>
  <si>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</si>
  <si>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</si>
  <si>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</si>
  <si>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</si>
  <si>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</si>
  <si>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</si>
  <si>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</si>
  <si>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</si>
  <si>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</si>
  <si>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</si>
  <si>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</si>
  <si>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</si>
  <si>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</si>
  <si>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</si>
  <si>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</si>
  <si>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</si>
  <si>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</si>
  <si>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</si>
  <si>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</si>
  <si>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</si>
  <si>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</si>
  <si>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</si>
  <si>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</si>
  <si>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</si>
  <si>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</si>
  <si>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</si>
  <si>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</si>
  <si>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</si>
  <si>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</si>
  <si>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</si>
  <si>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</si>
  <si>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</si>
  <si>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</si>
  <si>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</si>
  <si>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</si>
  <si>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</si>
  <si>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</si>
  <si>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</si>
  <si>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</si>
  <si>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</si>
  <si>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</si>
  <si>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</si>
  <si>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</si>
  <si>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</si>
  <si>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</si>
  <si>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</si>
  <si>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</si>
  <si>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</si>
  <si>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</si>
  <si>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</si>
  <si>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</si>
  <si>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</si>
  <si>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</si>
  <si>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</si>
  <si>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</si>
  <si>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</si>
  <si>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</si>
  <si>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</si>
  <si>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</si>
  <si>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</si>
  <si>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</si>
  <si>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</si>
  <si>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</si>
  <si>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</si>
  <si>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</si>
  <si>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</si>
  <si>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</si>
  <si>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</si>
  <si>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</si>
  <si>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</si>
  <si>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</si>
  <si>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</si>
  <si>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</si>
  <si>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</si>
  <si>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</si>
  <si>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</si>
  <si>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</si>
  <si>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</si>
  <si>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</si>
  <si>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</si>
  <si>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</si>
  <si>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</si>
  <si>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</si>
  <si>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</si>
  <si>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</si>
  <si>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</si>
  <si>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</si>
  <si>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</si>
  <si>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</si>
  <si>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</si>
  <si>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</si>
  <si>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</si>
  <si>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</si>
  <si>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</si>
  <si>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</si>
  <si>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</si>
  <si>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</si>
  <si>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</si>
  <si>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</si>
  <si>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</si>
  <si>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</si>
  <si>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</si>
  <si>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</si>
  <si>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</si>
  <si>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</si>
  <si>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</si>
  <si>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</si>
  <si>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</si>
  <si>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</si>
  <si>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</si>
  <si>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</si>
  <si>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</si>
  <si>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</si>
  <si>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</si>
  <si>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</si>
  <si>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</si>
  <si>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</si>
  <si>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</si>
  <si>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</si>
  <si>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</si>
  <si>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</si>
  <si>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</si>
  <si>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</si>
  <si>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</si>
  <si>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</si>
  <si>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</si>
  <si>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</si>
  <si>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</si>
  <si>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</si>
  <si>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</si>
  <si>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</si>
  <si>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</si>
  <si>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</si>
  <si>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</si>
  <si>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</si>
  <si>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</si>
  <si>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</si>
  <si>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</si>
  <si>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</si>
  <si>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</si>
  <si>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</si>
  <si>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</si>
  <si>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</si>
  <si>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</si>
  <si>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</si>
  <si>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</si>
  <si>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</si>
  <si>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</si>
  <si>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</si>
  <si>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</si>
  <si>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</si>
  <si>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</si>
  <si>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</si>
  <si>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</si>
  <si>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</si>
  <si>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</si>
  <si>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</si>
  <si>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</si>
  <si>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</si>
  <si>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</si>
  <si>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</si>
  <si>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</si>
  <si>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</si>
  <si>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</si>
  <si>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</si>
  <si>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</si>
  <si>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</si>
  <si>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</si>
  <si>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</si>
  <si>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</si>
  <si>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</si>
  <si>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</si>
  <si>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</si>
  <si>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</si>
  <si>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</si>
  <si>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</si>
  <si>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</si>
  <si>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</si>
  <si>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</si>
  <si>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</si>
  <si>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</si>
  <si>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</si>
  <si>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</si>
  <si>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</si>
  <si>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</si>
  <si>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</si>
  <si>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</si>
  <si>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</si>
  <si>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</si>
  <si>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</si>
  <si>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</si>
  <si>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</si>
  <si>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</si>
  <si>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</si>
  <si>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</si>
  <si>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</si>
  <si>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</si>
  <si>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</si>
  <si>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</si>
  <si>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</si>
  <si>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</si>
  <si>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</si>
  <si>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</si>
  <si>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</si>
  <si>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</si>
  <si>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</si>
  <si>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</si>
  <si>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</si>
  <si>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</si>
  <si>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</si>
  <si>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</si>
  <si>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</si>
  <si>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</si>
  <si>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</si>
  <si>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</si>
  <si>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</si>
  <si>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</si>
  <si>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</si>
  <si>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</si>
  <si>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</si>
  <si>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</si>
  <si>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</si>
  <si>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</si>
  <si>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</si>
  <si>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</si>
  <si>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</si>
  <si>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</si>
  <si>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</si>
  <si>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</si>
  <si>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</si>
  <si>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</si>
  <si>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</si>
  <si>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</si>
  <si>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</si>
  <si>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</si>
  <si>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</si>
  <si>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</si>
  <si>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</si>
  <si>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</si>
  <si>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</si>
  <si>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</si>
  <si>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</si>
  <si>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</si>
  <si>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</si>
  <si>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</si>
  <si>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</si>
  <si>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</si>
  <si>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</si>
  <si>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</si>
  <si>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</si>
  <si>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</si>
  <si>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</si>
  <si>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</si>
  <si>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</si>
  <si>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</si>
  <si>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</si>
  <si>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</si>
  <si>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</si>
  <si>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</si>
  <si>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</si>
  <si>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</si>
  <si>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</si>
  <si>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</si>
  <si>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</si>
  <si>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</si>
  <si>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</si>
  <si>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</si>
  <si>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</si>
  <si>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</si>
  <si>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</si>
  <si>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</si>
  <si>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</si>
  <si>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</si>
  <si>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</si>
  <si>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</si>
  <si>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</si>
  <si>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</si>
  <si>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</si>
  <si>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</si>
  <si>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</si>
  <si>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</si>
  <si>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</si>
  <si>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</si>
  <si>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</si>
  <si>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</si>
  <si>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</si>
  <si>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</si>
  <si>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</si>
  <si>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</si>
  <si>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</si>
  <si>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</si>
  <si>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</si>
  <si>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</si>
  <si>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</si>
  <si>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</si>
  <si>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</si>
  <si>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</si>
  <si>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</si>
  <si>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</si>
  <si>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</si>
  <si>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</si>
  <si>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</si>
  <si>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</si>
  <si>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</si>
  <si>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</si>
  <si>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</si>
  <si>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</si>
  <si>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</si>
  <si>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</si>
  <si>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</si>
  <si>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</si>
  <si>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</si>
  <si>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</si>
  <si>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</si>
  <si>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</si>
  <si>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</si>
  <si>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</si>
  <si>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</si>
  <si>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</si>
  <si>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</si>
  <si>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</si>
  <si>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</si>
  <si>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</si>
  <si>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</si>
  <si>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</si>
  <si>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</si>
  <si>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</si>
  <si>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</si>
  <si>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</si>
  <si>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</si>
  <si>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</si>
  <si>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</si>
  <si>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</si>
  <si>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</si>
  <si>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</si>
  <si>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</si>
  <si>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</si>
  <si>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</si>
  <si>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</si>
  <si>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</si>
  <si>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</si>
  <si>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</si>
  <si>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</si>
  <si>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</si>
  <si>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</si>
  <si>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</si>
  <si>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</si>
  <si>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</si>
  <si>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</si>
  <si>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</si>
  <si>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</si>
  <si>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</si>
  <si>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</si>
  <si>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</si>
  <si>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</si>
  <si>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</si>
  <si>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</si>
  <si>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</si>
  <si>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</si>
  <si>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</si>
  <si>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</si>
  <si>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</si>
  <si>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</si>
  <si>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</si>
  <si>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</si>
  <si>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</si>
  <si>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</si>
  <si>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</si>
  <si>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</si>
  <si>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</si>
  <si>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</si>
  <si>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</si>
  <si>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</si>
  <si>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</si>
  <si>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</si>
  <si>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</si>
  <si>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</si>
  <si>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</si>
  <si>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</si>
  <si>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</si>
  <si>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</si>
  <si>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</si>
  <si>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</si>
  <si>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</si>
  <si>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</si>
  <si>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</si>
  <si>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</si>
  <si>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</si>
  <si>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</si>
  <si>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</si>
  <si>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</si>
  <si>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</si>
  <si>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</si>
  <si>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</si>
  <si>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</si>
  <si>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</si>
  <si>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</si>
  <si>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</si>
  <si>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</si>
  <si>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</si>
  <si>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</si>
  <si>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</si>
  <si>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</si>
  <si>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</si>
  <si>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</si>
  <si>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</si>
  <si>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</si>
  <si>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</si>
  <si>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</si>
  <si>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</si>
  <si>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</si>
  <si>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</si>
  <si>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</si>
  <si>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</si>
  <si>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</si>
  <si>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</si>
  <si>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</si>
  <si>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</si>
  <si>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</si>
  <si>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</si>
  <si>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</si>
  <si>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</si>
  <si>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</si>
  <si>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</si>
  <si>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</si>
  <si>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</si>
  <si>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</si>
  <si>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</si>
  <si>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</si>
  <si>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</si>
  <si>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</si>
  <si>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</si>
  <si>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</si>
  <si>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</si>
  <si>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</si>
  <si>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</si>
  <si>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</si>
  <si>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</si>
  <si>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</si>
  <si>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</si>
  <si>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</si>
  <si>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</si>
  <si>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</si>
  <si>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</si>
  <si>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</si>
  <si>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</si>
  <si>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</si>
  <si>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</si>
  <si>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</si>
  <si>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</si>
  <si>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</si>
  <si>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</si>
  <si>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</si>
  <si>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</si>
  <si>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</si>
  <si>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</si>
  <si>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</si>
  <si>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</si>
  <si>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</si>
  <si>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</si>
  <si>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</si>
  <si>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</si>
  <si>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</si>
  <si>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</si>
  <si>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</si>
  <si>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</si>
  <si>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</si>
  <si>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</si>
  <si>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</si>
  <si>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</si>
  <si>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</si>
  <si>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</si>
  <si>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</si>
  <si>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</si>
  <si>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</si>
  <si>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</si>
  <si>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</si>
  <si>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</si>
  <si>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</si>
  <si>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</si>
  <si>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</si>
  <si>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</si>
  <si>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</si>
  <si>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</si>
  <si>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</si>
  <si>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</si>
  <si>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</si>
  <si>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</si>
  <si>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</si>
  <si>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</si>
  <si>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</si>
  <si>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</si>
  <si>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</si>
  <si>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</si>
  <si>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</si>
  <si>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</si>
  <si>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</si>
  <si>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</si>
  <si>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</si>
  <si>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</si>
  <si>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</si>
  <si>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</si>
  <si>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</si>
  <si>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</si>
  <si>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</si>
  <si>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</si>
  <si>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</si>
  <si>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</si>
  <si>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</si>
  <si>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</si>
  <si>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</si>
  <si>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</si>
  <si>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</si>
  <si>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</si>
  <si>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</si>
  <si>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</si>
  <si>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</si>
  <si>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</si>
  <si>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</si>
  <si>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</si>
  <si>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</si>
  <si>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</si>
  <si>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</si>
  <si>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</si>
  <si>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</si>
  <si>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</si>
  <si>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</si>
  <si>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</si>
  <si>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</si>
  <si>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</si>
  <si>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</si>
  <si>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</si>
  <si>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</si>
  <si>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</si>
  <si>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</si>
  <si>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</si>
  <si>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</si>
  <si>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</si>
  <si>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</si>
  <si>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</si>
  <si>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</si>
  <si>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</si>
  <si>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</si>
  <si>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</si>
  <si>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</si>
  <si>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</si>
  <si>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</si>
  <si>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</si>
  <si>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</si>
  <si>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</si>
  <si>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</si>
  <si>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</si>
  <si>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</si>
  <si>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</si>
  <si>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</si>
  <si>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</si>
  <si>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</si>
  <si>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</si>
  <si>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</si>
  <si>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</si>
  <si>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</si>
  <si>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</si>
  <si>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</si>
  <si>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</si>
  <si>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</si>
  <si>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</si>
  <si>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</si>
  <si>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</si>
  <si>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</si>
  <si>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</si>
  <si>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</si>
  <si>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</si>
  <si>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</si>
  <si>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</si>
  <si>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</si>
  <si>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</si>
  <si>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</si>
  <si>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</si>
  <si>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</si>
  <si>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</si>
  <si>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</si>
  <si>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</si>
  <si>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</si>
  <si>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</si>
  <si>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</si>
  <si>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</si>
  <si>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</si>
  <si>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</si>
  <si>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</si>
  <si>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</si>
  <si>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</si>
  <si>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</si>
  <si>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</si>
  <si>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</si>
  <si>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</si>
  <si>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</si>
  <si>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</si>
  <si>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</si>
  <si>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</si>
  <si>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</si>
  <si>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</si>
  <si>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</si>
  <si>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</si>
  <si>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</si>
  <si>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</si>
  <si>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</si>
  <si>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</si>
  <si>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</si>
  <si>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</si>
  <si>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</si>
  <si>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</si>
  <si>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</si>
  <si>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</si>
  <si>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</si>
  <si>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</si>
  <si>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</si>
  <si>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</si>
  <si>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</si>
  <si>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</si>
  <si>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</si>
  <si>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</si>
  <si>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</si>
  <si>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</si>
  <si>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</si>
  <si>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</si>
  <si>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</si>
  <si>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</si>
  <si>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</si>
  <si>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</si>
  <si>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</si>
  <si>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</si>
  <si>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</si>
  <si>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</si>
  <si>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</si>
  <si>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</si>
  <si>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</si>
  <si>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</si>
  <si>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</si>
  <si>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</si>
  <si>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</si>
  <si>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</si>
  <si>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</si>
  <si>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</si>
  <si>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</si>
  <si>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</si>
  <si>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</si>
  <si>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</si>
  <si>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</si>
  <si>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</si>
  <si>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</si>
  <si>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</si>
  <si>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</si>
  <si>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</si>
  <si>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</si>
  <si>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</si>
  <si>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</si>
  <si>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</si>
  <si>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</si>
  <si>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</si>
  <si>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</si>
  <si>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</si>
  <si>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</si>
  <si>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</si>
  <si>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</si>
  <si>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</si>
  <si>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</si>
  <si>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</si>
  <si>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</si>
  <si>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</si>
  <si>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</si>
  <si>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</si>
  <si>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</si>
  <si>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</si>
  <si>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</si>
  <si>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</si>
  <si>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</si>
  <si>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</si>
  <si>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</si>
  <si>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</si>
  <si>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</si>
  <si>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</si>
  <si>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</si>
  <si>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</si>
  <si>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</si>
  <si>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</si>
  <si>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</si>
  <si>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</si>
  <si>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</si>
  <si>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</si>
  <si>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</si>
  <si>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</si>
  <si>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</si>
  <si>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</si>
  <si>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</si>
  <si>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</si>
  <si>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</si>
  <si>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</si>
  <si>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</si>
  <si>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</si>
  <si>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</si>
  <si>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</si>
  <si>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</si>
  <si>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</si>
  <si>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</si>
  <si>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</si>
  <si>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</si>
  <si>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</si>
  <si>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</si>
  <si>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</si>
  <si>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</si>
  <si>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</si>
  <si>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</si>
  <si>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</si>
  <si>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</si>
  <si>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</si>
  <si>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</si>
  <si>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</si>
  <si>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</si>
  <si>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</si>
  <si>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</si>
  <si>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</si>
  <si>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</si>
  <si>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</si>
  <si>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</si>
  <si>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</si>
  <si>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</si>
  <si>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</si>
  <si>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</si>
  <si>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</si>
  <si>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</si>
  <si>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</si>
  <si>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</si>
  <si>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</si>
  <si>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</si>
  <si>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</si>
  <si>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</si>
  <si>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</si>
  <si>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</si>
  <si>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</si>
  <si>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</si>
  <si>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</si>
  <si>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</si>
  <si>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</si>
  <si>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</si>
  <si>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</si>
  <si>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</si>
  <si>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</si>
  <si>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</si>
  <si>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</si>
  <si>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</si>
  <si>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</si>
  <si>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</si>
  <si>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</si>
  <si>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</si>
  <si>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</si>
  <si>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</si>
  <si>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</si>
  <si>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</si>
  <si>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</si>
  <si>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</si>
  <si>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</si>
  <si>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</si>
  <si>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</si>
  <si>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</si>
  <si>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</si>
  <si>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</si>
  <si>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</si>
  <si>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</si>
  <si>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</si>
  <si>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</si>
  <si>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</si>
  <si>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</si>
  <si>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</si>
  <si>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</si>
  <si>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</si>
  <si>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</si>
  <si>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</si>
  <si>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</si>
  <si>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</si>
  <si>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</si>
  <si>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</si>
  <si>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</si>
  <si>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</si>
  <si>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</si>
  <si>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</si>
  <si>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</si>
  <si>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</si>
  <si>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</si>
  <si>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</si>
  <si>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</si>
  <si>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</si>
  <si>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</si>
  <si>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</si>
  <si>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</si>
  <si>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</si>
  <si>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</si>
  <si>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</si>
  <si>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</si>
  <si>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</si>
  <si>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</si>
  <si>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</si>
  <si>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</si>
  <si>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</si>
  <si>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</si>
  <si>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</si>
  <si>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</si>
  <si>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</si>
  <si>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</si>
  <si>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</si>
  <si>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</si>
  <si>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</si>
  <si>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</si>
  <si>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</si>
  <si>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</si>
  <si>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</si>
  <si>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</si>
  <si>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</si>
  <si>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</si>
  <si>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</si>
  <si>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</si>
  <si>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</si>
  <si>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</si>
  <si>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</si>
  <si>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</si>
  <si>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</si>
  <si>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</si>
  <si>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</si>
  <si>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</si>
  <si>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</si>
  <si>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</si>
  <si>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</si>
  <si>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</si>
  <si>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</si>
  <si>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</si>
  <si>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</si>
  <si>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</si>
  <si>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</si>
  <si>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</si>
  <si>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</si>
  <si>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</si>
  <si>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</si>
  <si>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</si>
  <si>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</si>
  <si>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</si>
  <si>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</si>
  <si>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</si>
  <si>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</si>
  <si>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</si>
  <si>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</si>
  <si>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</si>
  <si>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</si>
  <si>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</si>
  <si>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</si>
  <si>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</si>
  <si>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</si>
  <si>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</si>
  <si>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</si>
  <si>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</si>
  <si>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</si>
  <si>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</si>
  <si>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</si>
  <si>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</si>
  <si>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</si>
  <si>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</si>
  <si>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</si>
  <si>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</si>
  <si>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</si>
  <si>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</si>
  <si>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</si>
  <si>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</si>
  <si>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</si>
  <si>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</si>
  <si>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</si>
  <si>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</si>
  <si>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</si>
  <si>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</si>
  <si>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</si>
  <si>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</si>
  <si>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</si>
  <si>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</si>
  <si>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</si>
  <si>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</si>
  <si>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</si>
  <si>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</si>
  <si>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</si>
  <si>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</si>
  <si>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</si>
  <si>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</si>
  <si>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</si>
  <si>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</si>
  <si>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</si>
  <si>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</si>
  <si>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</si>
  <si>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</si>
  <si>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</si>
  <si>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</si>
  <si>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</si>
  <si>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</si>
  <si>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</si>
  <si>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</si>
  <si>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</si>
  <si>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</si>
  <si>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</si>
  <si>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</si>
  <si>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</si>
  <si>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</si>
  <si>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</si>
  <si>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</si>
  <si>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</si>
  <si>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</si>
  <si>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</si>
  <si>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</si>
  <si>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</si>
  <si>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</si>
  <si>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</si>
  <si>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</si>
  <si>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</si>
  <si>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</si>
  <si>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</si>
  <si>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</si>
  <si>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</si>
  <si>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</si>
  <si>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</si>
  <si>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</si>
  <si>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</si>
  <si>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</si>
  <si>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</si>
  <si>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</si>
  <si>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</si>
  <si>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</si>
  <si>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</si>
  <si>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</si>
  <si>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</si>
  <si>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</si>
  <si>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</si>
  <si>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</si>
  <si>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</si>
  <si>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</si>
  <si>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</si>
  <si>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</si>
  <si>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</si>
  <si>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</si>
  <si>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</si>
  <si>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</si>
  <si>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</si>
  <si>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</si>
  <si>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</si>
  <si>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</si>
  <si>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</si>
  <si>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</si>
  <si>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</si>
  <si>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</si>
  <si>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</si>
  <si>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</si>
  <si>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</si>
  <si>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</si>
  <si>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</si>
  <si>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</si>
  <si>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</si>
  <si>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</si>
  <si>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</si>
  <si>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</si>
  <si>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</si>
  <si>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</si>
  <si>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</si>
  <si>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</si>
  <si>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</si>
  <si>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</si>
  <si>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</si>
  <si>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</si>
  <si>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</si>
  <si>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</si>
  <si>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</si>
  <si>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</si>
  <si>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</si>
  <si>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</si>
  <si>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</si>
  <si>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</si>
  <si>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</si>
  <si>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</si>
  <si>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</si>
  <si>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</si>
  <si>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</si>
  <si>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</si>
  <si>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</si>
  <si>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</si>
  <si>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</si>
  <si>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</si>
  <si>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</si>
  <si>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</si>
  <si>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</si>
  <si>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</si>
  <si>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</si>
  <si>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</si>
  <si>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</si>
  <si>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</si>
  <si>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</si>
  <si>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</si>
  <si>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</si>
  <si>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</si>
  <si>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</si>
  <si>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</si>
  <si>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</si>
  <si>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</si>
  <si>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</si>
  <si>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</si>
  <si>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</si>
  <si>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</si>
  <si>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</si>
  <si>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</si>
  <si>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</si>
  <si>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</si>
  <si>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</si>
  <si>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</si>
  <si>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</si>
  <si>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</si>
  <si>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</si>
  <si>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</si>
  <si>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</si>
  <si>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</si>
  <si>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</si>
  <si>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</si>
  <si>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</si>
  <si>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</si>
  <si>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</si>
  <si>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</si>
  <si>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</si>
  <si>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</si>
  <si>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</si>
  <si>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</si>
  <si>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</si>
  <si>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</si>
  <si>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</si>
  <si>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</si>
  <si>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</si>
  <si>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</si>
  <si>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</si>
  <si>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</si>
  <si>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</si>
  <si>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</si>
  <si>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</si>
  <si>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</si>
  <si>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</si>
  <si>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</si>
  <si>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</si>
  <si>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</si>
  <si>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</si>
  <si>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</si>
  <si>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</si>
  <si>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</si>
  <si>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</si>
  <si>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</si>
  <si>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</si>
  <si>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</si>
  <si>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</si>
  <si>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</si>
  <si>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</si>
  <si>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</si>
  <si>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</si>
  <si>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</si>
  <si>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</si>
  <si>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</si>
  <si>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</si>
  <si>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</si>
  <si>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</si>
  <si>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</si>
  <si>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</si>
  <si>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</si>
  <si>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</si>
  <si>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</si>
  <si>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</si>
  <si>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</si>
  <si>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</si>
  <si>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</si>
  <si>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</si>
  <si>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</si>
  <si>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</si>
  <si>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</si>
  <si>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</si>
  <si>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</si>
  <si>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</si>
  <si>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</si>
  <si>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</si>
  <si>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</si>
  <si>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</si>
  <si>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</si>
  <si>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</si>
  <si>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</si>
  <si>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</si>
  <si>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</si>
  <si>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</si>
  <si>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</si>
  <si>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</si>
  <si>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</si>
  <si>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</si>
  <si>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</si>
  <si>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</si>
  <si>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</si>
  <si>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</si>
  <si>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</si>
  <si>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</si>
  <si>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</si>
  <si>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</si>
  <si>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</si>
  <si>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</si>
  <si>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</si>
  <si>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</si>
  <si>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</si>
  <si>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</si>
  <si>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</si>
  <si>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</si>
  <si>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</si>
  <si>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</si>
  <si>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</si>
  <si>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</si>
  <si>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</si>
  <si>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</si>
  <si>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</si>
  <si>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</si>
  <si>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</si>
  <si>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</si>
  <si>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</si>
  <si>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</si>
  <si>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</si>
  <si>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</si>
  <si>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</si>
  <si>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</si>
  <si>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</si>
  <si>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</si>
  <si>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</si>
  <si>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</si>
  <si>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</si>
  <si>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</si>
  <si>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</si>
  <si>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</si>
  <si>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</si>
  <si>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</si>
  <si>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</si>
  <si>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</si>
  <si>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</si>
  <si>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</si>
  <si>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</si>
  <si>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</si>
  <si>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</si>
  <si>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</si>
  <si>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</si>
  <si>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</si>
  <si>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</si>
  <si>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</si>
  <si>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</si>
  <si>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</si>
  <si>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</si>
  <si>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</si>
  <si>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</si>
  <si>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</si>
  <si>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</si>
  <si>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</si>
  <si>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</si>
  <si>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</si>
  <si>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</si>
  <si>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</si>
  <si>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</si>
  <si>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</si>
  <si>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</si>
  <si>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</si>
  <si>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</si>
  <si>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</si>
  <si>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</si>
  <si>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</si>
  <si>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</si>
  <si>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</si>
  <si>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</si>
  <si>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</si>
  <si>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</si>
  <si>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</si>
  <si>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</si>
  <si>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</si>
  <si>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</si>
  <si>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</si>
  <si>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</si>
  <si>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</si>
  <si>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</si>
  <si>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</si>
  <si>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</si>
  <si>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</si>
  <si>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</si>
  <si>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</si>
  <si>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</si>
  <si>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</si>
  <si>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</si>
  <si>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</si>
  <si>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</si>
  <si>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</si>
  <si>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</si>
  <si>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</si>
  <si>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</si>
  <si>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</si>
  <si>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</si>
  <si>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</si>
  <si>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</si>
  <si>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</si>
  <si>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</si>
  <si>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</si>
  <si>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</si>
  <si>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</si>
  <si>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</si>
  <si>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</si>
  <si>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</si>
  <si>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</si>
  <si>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</si>
  <si>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</si>
  <si>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</si>
  <si>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</si>
  <si>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</si>
  <si>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</si>
  <si>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</si>
  <si>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</si>
  <si>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</si>
  <si>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</si>
  <si>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</si>
  <si>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</si>
  <si>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</si>
  <si>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</si>
  <si>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</si>
  <si>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</si>
  <si>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</si>
  <si>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</si>
  <si>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</si>
  <si>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</si>
  <si>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</si>
  <si>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</si>
  <si>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</si>
  <si>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</si>
  <si>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</si>
  <si>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</si>
  <si>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</si>
  <si>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</si>
  <si>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</si>
  <si>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</si>
  <si>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</si>
  <si>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</si>
  <si>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</si>
  <si>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</si>
  <si>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</si>
  <si>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</si>
  <si>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</si>
  <si>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</si>
  <si>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</si>
  <si>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</si>
  <si>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</si>
  <si>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</si>
  <si>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</si>
  <si>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</si>
  <si>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</si>
  <si>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</si>
  <si>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</si>
  <si>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</si>
  <si>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</si>
  <si>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</si>
  <si>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</si>
  <si>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</si>
  <si>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</si>
  <si>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</si>
  <si>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</si>
  <si>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</si>
  <si>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</si>
  <si>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</si>
  <si>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</si>
  <si>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</si>
  <si>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</si>
  <si>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</si>
  <si>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</si>
  <si>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</si>
  <si>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</si>
  <si>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</si>
  <si>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</si>
  <si>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</si>
  <si>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</si>
  <si>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</si>
  <si>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</si>
  <si>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</si>
  <si>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</si>
  <si>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</si>
  <si>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</si>
  <si>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</si>
  <si>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</si>
  <si>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</si>
  <si>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</si>
  <si>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</si>
  <si>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</si>
  <si>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</si>
  <si>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</si>
  <si>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</si>
  <si>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</si>
  <si>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</si>
  <si>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</si>
  <si>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</si>
  <si>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</si>
  <si>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</si>
  <si>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</si>
  <si>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</si>
  <si>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</si>
  <si>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</si>
  <si>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</si>
  <si>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</si>
  <si>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</si>
  <si>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</si>
  <si>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</si>
  <si>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</si>
  <si>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</si>
  <si>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</si>
  <si>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</si>
  <si>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</si>
  <si>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</si>
  <si>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</si>
  <si>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</si>
  <si>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</si>
  <si>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</si>
  <si>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</si>
  <si>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</si>
  <si>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</si>
  <si>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</si>
  <si>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</si>
  <si>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</si>
  <si>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</si>
  <si>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</si>
  <si>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</si>
  <si>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</si>
  <si>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</si>
  <si>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</si>
  <si>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</si>
  <si>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</si>
  <si>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</si>
  <si>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</si>
  <si>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</si>
  <si>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</si>
  <si>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</si>
  <si>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</si>
  <si>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</si>
  <si>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</si>
  <si>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</si>
  <si>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</si>
  <si>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</si>
  <si>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</si>
  <si>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</si>
  <si>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</si>
  <si>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</si>
  <si>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</si>
  <si>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</si>
  <si>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</si>
  <si>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</si>
  <si>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</si>
  <si>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</si>
  <si>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</si>
  <si>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</si>
  <si>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</si>
  <si>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</si>
  <si>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</si>
  <si>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</si>
  <si>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</si>
  <si>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</si>
  <si>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</si>
  <si>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</si>
  <si>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</si>
  <si>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</si>
  <si>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</si>
  <si>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</si>
  <si>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</si>
  <si>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</si>
  <si>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</si>
  <si>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</si>
  <si>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</si>
  <si>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</si>
  <si>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</si>
  <si>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</si>
  <si>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</si>
  <si>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</si>
  <si>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</si>
  <si>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</si>
  <si>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</si>
  <si>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</si>
  <si>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</si>
  <si>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</si>
  <si>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</si>
  <si>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</si>
  <si>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</si>
  <si>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</si>
  <si>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</si>
  <si>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</si>
  <si>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</si>
  <si>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</si>
  <si>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</si>
  <si>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</si>
  <si>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</si>
  <si>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</si>
  <si>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</si>
  <si>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</si>
  <si>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</si>
  <si>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</si>
  <si>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</si>
  <si>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</si>
  <si>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</si>
  <si>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</si>
  <si>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</si>
  <si>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</si>
  <si>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</si>
  <si>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</si>
  <si>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</si>
  <si>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</si>
  <si>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</si>
  <si>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</si>
  <si>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</si>
  <si>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</si>
  <si>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</si>
  <si>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</si>
  <si>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</si>
  <si>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</si>
  <si>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</si>
  <si>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</si>
  <si>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</si>
  <si>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</si>
  <si>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</si>
  <si>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</si>
  <si>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</si>
  <si>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</si>
  <si>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</si>
  <si>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</si>
  <si>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</si>
  <si>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</si>
  <si>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</si>
  <si>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</si>
  <si>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</si>
  <si>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</si>
  <si>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</si>
  <si>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</si>
  <si>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</si>
  <si>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</si>
  <si>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</si>
  <si>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</si>
  <si>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</si>
  <si>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</si>
  <si>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</si>
  <si>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</si>
  <si>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</si>
  <si>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</si>
  <si>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</si>
  <si>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</si>
  <si>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</si>
  <si>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</si>
  <si>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</si>
  <si>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</si>
  <si>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</si>
  <si>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</si>
  <si>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</si>
  <si>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</si>
  <si>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</si>
  <si>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</si>
  <si>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</si>
  <si>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</si>
  <si>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</si>
  <si>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</si>
  <si>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</si>
  <si>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</si>
  <si>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</si>
  <si>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</si>
  <si>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</si>
  <si>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</si>
  <si>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</si>
  <si>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</si>
  <si>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</si>
  <si>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</si>
  <si>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</si>
  <si>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</si>
  <si>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</si>
  <si>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</si>
  <si>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</si>
  <si>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</si>
  <si>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</si>
  <si>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</si>
  <si>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</si>
  <si>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</si>
  <si>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</si>
  <si>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</si>
  <si>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</si>
  <si>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</si>
  <si>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</si>
  <si>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</si>
  <si>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</si>
  <si>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</si>
  <si>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</si>
  <si>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</si>
  <si>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</si>
  <si>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</si>
  <si>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</si>
  <si>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</si>
  <si>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</si>
  <si>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</si>
  <si>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</si>
  <si>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</si>
  <si>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</si>
  <si>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</si>
  <si>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</si>
  <si>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</si>
  <si>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</si>
  <si>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</si>
  <si>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</si>
  <si>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</si>
  <si>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</si>
  <si>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</si>
  <si>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</si>
  <si>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</si>
  <si>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</si>
  <si>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</si>
  <si>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</si>
  <si>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</si>
  <si>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</si>
  <si>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</si>
  <si>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</si>
  <si>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</si>
  <si>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</si>
  <si>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</si>
  <si>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</si>
  <si>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</si>
  <si>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</si>
  <si>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</si>
  <si>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</si>
  <si>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</si>
  <si>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</si>
  <si>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</si>
  <si>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</si>
  <si>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</si>
  <si>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</si>
  <si>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</si>
  <si>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</si>
  <si>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</si>
  <si>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</si>
  <si>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</si>
  <si>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</si>
  <si>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</si>
  <si>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</si>
  <si>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</si>
  <si>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</si>
  <si>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</si>
  <si>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</si>
  <si>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</si>
  <si>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</si>
  <si>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</si>
  <si>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</si>
  <si>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</si>
  <si>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</si>
  <si>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</si>
  <si>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</si>
  <si>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</si>
  <si>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</si>
  <si>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</si>
  <si>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</si>
  <si>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</si>
  <si>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</si>
  <si>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</si>
  <si>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</si>
  <si>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</si>
  <si>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</si>
  <si>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</si>
  <si>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</si>
  <si>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</si>
  <si>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</si>
  <si>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</si>
  <si>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</si>
  <si>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</si>
  <si>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</si>
  <si>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</si>
  <si>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</si>
  <si>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</si>
  <si>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</si>
  <si>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</si>
  <si>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</si>
  <si>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</si>
  <si>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</si>
  <si>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</si>
  <si>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</si>
  <si>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</si>
  <si>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</si>
  <si>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</si>
  <si>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</si>
  <si>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</si>
  <si>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</si>
  <si>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</si>
  <si>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</si>
  <si>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</si>
  <si>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</si>
  <si>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</si>
  <si>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</si>
  <si>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</si>
  <si>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</si>
  <si>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</si>
  <si>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</si>
  <si>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</si>
  <si>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</si>
  <si>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</si>
  <si>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</si>
  <si>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</si>
  <si>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</si>
  <si>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</si>
  <si>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</si>
  <si>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</si>
  <si>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</si>
  <si>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</si>
  <si>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</si>
  <si>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</si>
  <si>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</si>
  <si>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</si>
  <si>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</si>
  <si>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</si>
  <si>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</si>
  <si>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</si>
  <si>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</si>
  <si>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</si>
  <si>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</si>
  <si>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</si>
  <si>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</si>
  <si>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</si>
  <si>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</si>
  <si>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</si>
  <si>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</si>
  <si>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</si>
  <si>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</si>
  <si>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</si>
  <si>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</si>
  <si>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</si>
  <si>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</si>
  <si>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</si>
  <si>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</si>
  <si>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</si>
  <si>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</si>
  <si>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</si>
  <si>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</si>
  <si>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</si>
  <si>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</si>
  <si>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</si>
  <si>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</si>
  <si>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</si>
  <si>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</si>
  <si>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</si>
  <si>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</si>
  <si>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</si>
  <si>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</si>
  <si>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</si>
  <si>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</si>
  <si>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</si>
  <si>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</si>
  <si>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</si>
  <si>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</si>
  <si>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</si>
  <si>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</si>
  <si>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</si>
  <si>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</si>
  <si>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</si>
  <si>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</si>
  <si>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</si>
  <si>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</si>
  <si>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</si>
  <si>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</si>
  <si>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</si>
  <si>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</si>
  <si>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</si>
  <si>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</si>
  <si>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</si>
  <si>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</si>
  <si>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</si>
  <si>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</si>
  <si>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</si>
  <si>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</si>
  <si>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</si>
  <si>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</si>
  <si>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</si>
  <si>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</si>
  <si>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</si>
  <si>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</si>
  <si>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</si>
  <si>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</si>
  <si>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</si>
  <si>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</si>
  <si>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</si>
  <si>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</si>
  <si>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</si>
  <si>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</si>
  <si>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</si>
  <si>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</si>
  <si>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</si>
  <si>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</si>
  <si>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</si>
  <si>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</si>
  <si>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</si>
  <si>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</si>
  <si>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</si>
  <si>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</si>
  <si>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</si>
  <si>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</si>
  <si>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</si>
  <si>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</si>
  <si>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</si>
  <si>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</si>
  <si>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</si>
  <si>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</si>
  <si>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</si>
  <si>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</si>
  <si>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</si>
  <si>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</si>
  <si>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</si>
  <si>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</si>
  <si>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</si>
  <si>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</si>
  <si>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</si>
  <si>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</si>
  <si>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</si>
  <si>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</si>
  <si>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</si>
  <si>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</si>
  <si>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</si>
  <si>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</si>
  <si>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</si>
  <si>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</si>
  <si>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</si>
  <si>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</si>
  <si>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</si>
  <si>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</si>
  <si>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</si>
  <si>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</si>
  <si>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</si>
  <si>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</si>
  <si>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</si>
  <si>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</si>
  <si>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</si>
  <si>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</si>
  <si>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</si>
  <si>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</si>
  <si>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</si>
  <si>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</si>
  <si>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</si>
  <si>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</si>
  <si>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</si>
  <si>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</si>
  <si>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</si>
  <si>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</si>
  <si>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</si>
  <si>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</si>
  <si>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</si>
  <si>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</si>
  <si>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</si>
  <si>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</si>
  <si>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</si>
  <si>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</si>
  <si>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</si>
  <si>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</si>
  <si>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</si>
  <si>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</si>
  <si>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</si>
  <si>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</si>
  <si>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</si>
  <si>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</si>
  <si>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</si>
  <si>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</si>
  <si>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</si>
  <si>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</si>
  <si>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</si>
  <si>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</si>
  <si>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</si>
  <si>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</si>
  <si>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</si>
  <si>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</si>
  <si>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</si>
  <si>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</si>
  <si>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</si>
  <si>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</si>
  <si>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</si>
  <si>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</si>
  <si>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</si>
  <si>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</si>
  <si>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</si>
  <si>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</si>
  <si>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</si>
  <si>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</si>
  <si>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</si>
  <si>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</si>
  <si>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</si>
  <si>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</si>
  <si>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</si>
  <si>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</si>
  <si>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</si>
  <si>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</si>
  <si>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</si>
  <si>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</si>
  <si>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</si>
  <si>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</si>
  <si>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</si>
  <si>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</si>
  <si>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</si>
  <si>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</si>
  <si>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</si>
  <si>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</si>
  <si>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</si>
  <si>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</si>
  <si>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</si>
  <si>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</si>
  <si>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</si>
  <si>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</si>
  <si>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</si>
  <si>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</si>
  <si>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</si>
  <si>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</si>
  <si>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</si>
  <si>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</si>
  <si>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</si>
  <si>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</si>
  <si>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</si>
  <si>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</si>
  <si>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</si>
  <si>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</si>
  <si>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</si>
  <si>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</si>
  <si>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</si>
  <si>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</si>
  <si>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</si>
  <si>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</si>
  <si>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</si>
  <si>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</si>
  <si>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</si>
  <si>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</si>
  <si>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</si>
  <si>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</si>
  <si>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</si>
  <si>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</si>
  <si>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</si>
  <si>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</si>
  <si>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</si>
  <si>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</si>
  <si>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</si>
  <si>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</si>
  <si>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</si>
  <si>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</si>
  <si>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</si>
  <si>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</si>
  <si>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</si>
  <si>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</si>
  <si>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</si>
  <si>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</si>
  <si>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</si>
  <si>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</si>
  <si>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</si>
  <si>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</si>
  <si>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</si>
  <si>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</si>
  <si>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</si>
  <si>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</si>
  <si>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</si>
  <si>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</si>
  <si>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</si>
  <si>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</si>
  <si>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</si>
  <si>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</si>
  <si>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</si>
  <si>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</si>
  <si>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</si>
  <si>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</si>
  <si>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</si>
  <si>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</si>
  <si>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</si>
  <si>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</si>
  <si>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</si>
  <si>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</si>
  <si>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</si>
  <si>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</si>
  <si>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</si>
  <si>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</si>
  <si>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</si>
  <si>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</si>
  <si>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</si>
  <si>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</si>
  <si>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</si>
  <si>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</si>
  <si>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</si>
  <si>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</si>
  <si>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</si>
  <si>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</si>
  <si>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</si>
  <si>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</si>
  <si>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</si>
  <si>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</si>
  <si>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</si>
  <si>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</si>
  <si>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</si>
  <si>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</si>
  <si>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</si>
  <si>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</si>
  <si>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</si>
  <si>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</si>
  <si>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</si>
  <si>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</si>
  <si>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</si>
  <si>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</si>
  <si>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</si>
  <si>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</si>
  <si>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</si>
  <si>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</si>
  <si>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</si>
  <si>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</si>
  <si>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</si>
  <si>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</si>
  <si>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</si>
  <si>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</si>
  <si>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</si>
  <si>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</si>
  <si>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</si>
  <si>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</si>
  <si>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</si>
  <si>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</si>
  <si>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</si>
  <si>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</si>
  <si>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</si>
  <si>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</si>
  <si>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</si>
  <si>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</si>
  <si>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</si>
  <si>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</si>
  <si>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</si>
  <si>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</si>
  <si>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</si>
  <si>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</si>
  <si>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</si>
  <si>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</si>
  <si>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</si>
  <si>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</si>
  <si>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</si>
  <si>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</si>
  <si>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</si>
  <si>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</si>
  <si>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</si>
  <si>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</si>
  <si>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</si>
  <si>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</si>
  <si>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</si>
  <si>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</si>
  <si>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</si>
  <si>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</si>
  <si>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</si>
  <si>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</si>
  <si>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</si>
  <si>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</si>
  <si>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</si>
  <si>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</si>
  <si>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</si>
  <si>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</si>
  <si>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</si>
  <si>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</si>
  <si>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</si>
  <si>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</si>
  <si>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</si>
  <si>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</si>
  <si>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</si>
  <si>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</si>
  <si>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</si>
  <si>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</si>
  <si>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</si>
  <si>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</si>
  <si>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</si>
  <si>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</si>
  <si>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</si>
  <si>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</si>
  <si>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</si>
  <si>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</si>
  <si>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</si>
  <si>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</si>
  <si>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</si>
  <si>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</si>
  <si>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</si>
  <si>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</si>
  <si>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</si>
  <si>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</si>
  <si>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</si>
  <si>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</si>
  <si>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</si>
  <si>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</si>
  <si>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</si>
  <si>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</si>
  <si>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</si>
  <si>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</si>
  <si>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</si>
  <si>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</si>
  <si>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</si>
  <si>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</si>
  <si>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</si>
  <si>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</si>
  <si>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</si>
  <si>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</si>
  <si>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</si>
  <si>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</si>
  <si>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</si>
  <si>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</si>
  <si>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</si>
  <si>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</si>
  <si>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</si>
  <si>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</si>
  <si>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</si>
  <si>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</si>
  <si>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</si>
  <si>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</si>
  <si>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</si>
  <si>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</si>
  <si>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</si>
  <si>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</si>
  <si>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</si>
  <si>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</si>
  <si>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</si>
  <si>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</si>
  <si>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</si>
  <si>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</si>
  <si>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</si>
  <si>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</si>
  <si>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</si>
  <si>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</si>
  <si>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</si>
  <si>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</si>
  <si>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</si>
  <si>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</si>
  <si>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</si>
  <si>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</si>
  <si>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</si>
  <si>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</si>
  <si>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</si>
  <si>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</si>
  <si>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</si>
  <si>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</si>
  <si>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</si>
  <si>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</si>
  <si>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</si>
  <si>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</si>
  <si>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</si>
  <si>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</si>
  <si>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</si>
  <si>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</si>
  <si>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</si>
  <si>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</si>
  <si>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</si>
  <si>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</si>
  <si>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</si>
  <si>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</si>
  <si>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</si>
  <si>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</si>
  <si>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</si>
  <si>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</si>
  <si>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</si>
  <si>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</si>
  <si>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</si>
  <si>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</si>
  <si>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</si>
  <si>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</si>
  <si>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</si>
  <si>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</si>
  <si>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</si>
  <si>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</si>
  <si>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</si>
  <si>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</si>
  <si>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</si>
  <si>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</si>
  <si>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</si>
  <si>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</si>
  <si>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</si>
  <si>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</si>
  <si>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</si>
  <si>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</si>
  <si>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</si>
  <si>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</si>
  <si>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</si>
  <si>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</si>
  <si>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</si>
  <si>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</si>
  <si>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</si>
  <si>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</si>
  <si>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</si>
  <si>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</si>
  <si>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</si>
  <si>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</si>
  <si>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</si>
  <si>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</si>
  <si>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</si>
  <si>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</si>
  <si>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</si>
  <si>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</si>
  <si>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</si>
  <si>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</si>
  <si>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</si>
  <si>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</si>
  <si>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</si>
  <si>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</si>
  <si>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</si>
  <si>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</si>
  <si>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</si>
  <si>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</si>
  <si>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</si>
  <si>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</si>
  <si>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</si>
  <si>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</si>
  <si>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</si>
  <si>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</si>
  <si>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</si>
  <si>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</si>
  <si>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</si>
  <si>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</si>
  <si>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</si>
  <si>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</si>
  <si>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</si>
  <si>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</si>
  <si>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</si>
  <si>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</si>
  <si>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</si>
  <si>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</si>
  <si>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</si>
  <si>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</si>
  <si>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</si>
  <si>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</si>
  <si>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</si>
  <si>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</si>
  <si>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</si>
  <si>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</si>
  <si>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</si>
  <si>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</si>
  <si>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</si>
  <si>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</si>
  <si>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</si>
  <si>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</si>
  <si>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</si>
  <si>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</si>
  <si>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</si>
  <si>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</si>
  <si>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</si>
  <si>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</si>
  <si>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</si>
  <si>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</si>
  <si>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</si>
  <si>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</si>
  <si>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</si>
  <si>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</si>
  <si>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</si>
  <si>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</si>
  <si>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</si>
  <si>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</si>
  <si>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</si>
  <si>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</si>
  <si>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</si>
  <si>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</si>
  <si>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</si>
  <si>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</si>
  <si>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</si>
  <si>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</si>
  <si>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</si>
  <si>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</si>
  <si>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</si>
  <si>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</si>
  <si>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</si>
  <si>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</si>
  <si>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</si>
  <si>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</si>
  <si>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</si>
  <si>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</si>
  <si>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</si>
  <si>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</si>
  <si>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</si>
  <si>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</si>
  <si>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</si>
  <si>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</si>
  <si>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</si>
  <si>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</si>
  <si>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</si>
  <si>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</si>
  <si>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</si>
  <si>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</si>
  <si>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</si>
  <si>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</si>
  <si>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</si>
  <si>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</si>
  <si>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</si>
  <si>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</si>
  <si>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</si>
  <si>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</si>
  <si>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</si>
  <si>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</si>
  <si>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</si>
  <si>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</si>
  <si>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</si>
  <si>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</si>
  <si>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</si>
  <si>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</si>
  <si>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</si>
  <si>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</si>
  <si>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</si>
  <si>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</si>
  <si>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</si>
  <si>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</si>
  <si>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</si>
  <si>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</si>
  <si>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</si>
  <si>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</si>
  <si>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</si>
  <si>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</si>
  <si>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</si>
  <si>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</si>
  <si>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</si>
  <si>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</si>
  <si>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</si>
  <si>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</si>
  <si>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</si>
  <si>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</si>
  <si>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</si>
  <si>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</si>
  <si>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</si>
  <si>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</si>
  <si>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</si>
  <si>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</si>
  <si>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</si>
  <si>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</si>
  <si>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</si>
  <si>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</si>
  <si>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</si>
  <si>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</si>
  <si>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</si>
  <si>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</si>
  <si>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</si>
  <si>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</si>
  <si>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</si>
  <si>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</si>
  <si>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</si>
  <si>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</si>
  <si>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</si>
  <si>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</si>
  <si>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</si>
  <si>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</si>
  <si>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</si>
  <si>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</si>
  <si>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</si>
  <si>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</si>
  <si>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</si>
  <si>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</si>
  <si>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</si>
  <si>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</si>
  <si>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</si>
  <si>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</si>
  <si>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</si>
  <si>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</si>
  <si>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</si>
  <si>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</si>
  <si>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</si>
  <si>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</si>
  <si>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</si>
  <si>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</si>
  <si>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</si>
  <si>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</si>
  <si>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</si>
  <si>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</si>
  <si>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</si>
  <si>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</si>
  <si>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</si>
  <si>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</si>
  <si>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</si>
  <si>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</si>
  <si>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</si>
  <si>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</si>
  <si>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</si>
  <si>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</si>
  <si>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</si>
  <si>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</si>
  <si>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</si>
  <si>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</si>
  <si>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</si>
  <si>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</si>
  <si>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</si>
  <si>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</si>
  <si>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</si>
  <si>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</si>
  <si>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</si>
  <si>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</si>
  <si>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</si>
  <si>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</si>
  <si>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</si>
  <si>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</si>
  <si>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</si>
  <si>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</si>
  <si>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</si>
  <si>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</si>
  <si>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</si>
  <si>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</si>
  <si>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</si>
  <si>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</si>
  <si>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</si>
  <si>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</si>
  <si>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</si>
  <si>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</si>
  <si>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</si>
  <si>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</si>
  <si>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</si>
  <si>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</si>
  <si>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</si>
  <si>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</si>
  <si>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</si>
  <si>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</si>
  <si>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</si>
  <si>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</si>
  <si>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</si>
  <si>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</si>
  <si>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</si>
  <si>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</si>
  <si>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</si>
  <si>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</si>
  <si>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</si>
  <si>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</si>
  <si>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</si>
  <si>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</si>
  <si>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</si>
  <si>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</si>
  <si>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</si>
  <si>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</si>
  <si>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</si>
  <si>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</si>
  <si>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</si>
  <si>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</si>
  <si>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</si>
  <si>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</si>
  <si>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</si>
  <si>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</si>
  <si>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</si>
  <si>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</si>
  <si>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</si>
  <si>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</si>
  <si>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</si>
  <si>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</si>
  <si>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</si>
  <si>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</si>
  <si>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</si>
  <si>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</si>
  <si>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</si>
  <si>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</si>
  <si>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</si>
  <si>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</si>
  <si>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</si>
  <si>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</si>
  <si>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</si>
  <si>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</si>
  <si>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</si>
  <si>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</si>
  <si>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</si>
  <si>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</si>
  <si>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</si>
  <si>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</si>
  <si>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</si>
  <si>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</si>
  <si>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</si>
  <si>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</si>
  <si>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</si>
  <si>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</si>
  <si>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</si>
  <si>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</si>
  <si>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</si>
  <si>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</si>
  <si>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</si>
  <si>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</si>
  <si>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</si>
  <si>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</si>
  <si>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</si>
  <si>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</si>
  <si>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</si>
  <si>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</si>
  <si>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</si>
  <si>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</si>
  <si>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</si>
  <si>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</si>
  <si>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</si>
  <si>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</si>
  <si>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</si>
  <si>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</si>
  <si>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</si>
  <si>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</si>
  <si>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</si>
  <si>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</si>
  <si>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</si>
  <si>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</si>
  <si>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</si>
  <si>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</si>
  <si>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</si>
  <si>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</si>
  <si>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</si>
  <si>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</si>
  <si>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</si>
  <si>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</si>
  <si>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</si>
  <si>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</si>
  <si>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</si>
  <si>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</si>
  <si>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</si>
  <si>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</si>
  <si>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</si>
  <si>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</si>
  <si>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</si>
  <si>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</si>
  <si>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</si>
  <si>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</si>
  <si>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</si>
  <si>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</si>
  <si>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</si>
  <si>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</si>
  <si>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</si>
  <si>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</si>
  <si>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</si>
  <si>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</si>
  <si>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</si>
  <si>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</si>
  <si>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</si>
  <si>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</si>
  <si>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</si>
  <si>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</si>
  <si>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</si>
  <si>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</si>
  <si>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</si>
  <si>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</si>
  <si>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</si>
  <si>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</si>
  <si>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</si>
  <si>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</si>
  <si>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</si>
  <si>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</si>
  <si>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</si>
  <si>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</si>
  <si>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</si>
  <si>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</si>
  <si>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</si>
  <si>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</si>
  <si>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</si>
  <si>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</si>
  <si>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</si>
  <si>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</si>
  <si>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</si>
  <si>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</si>
  <si>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</si>
  <si>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</si>
  <si>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</si>
  <si>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</si>
  <si>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</si>
  <si>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</si>
  <si>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</si>
  <si>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</si>
  <si>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</si>
  <si>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</si>
  <si>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</si>
  <si>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</si>
  <si>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</si>
  <si>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</si>
  <si>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</si>
  <si>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</si>
  <si>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</si>
  <si>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</si>
  <si>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</si>
  <si>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</si>
  <si>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</si>
  <si>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</si>
  <si>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</si>
  <si>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</si>
  <si>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</si>
  <si>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</si>
  <si>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</si>
  <si>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</si>
  <si>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</si>
  <si>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</si>
  <si>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</si>
  <si>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</si>
  <si>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</si>
  <si>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</si>
  <si>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</si>
  <si>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</si>
  <si>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</si>
  <si>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</si>
  <si>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</si>
  <si>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</si>
  <si>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</si>
  <si>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</si>
  <si>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</si>
  <si>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</si>
  <si>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</si>
  <si>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</si>
  <si>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</si>
  <si>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</si>
  <si>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</si>
  <si>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</si>
  <si>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</si>
  <si>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</si>
  <si>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</si>
  <si>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</si>
  <si>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</si>
  <si>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</si>
  <si>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</si>
  <si>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</si>
  <si>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</si>
  <si>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</si>
  <si>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</si>
  <si>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</si>
  <si>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</si>
  <si>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</si>
  <si>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</si>
  <si>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</si>
  <si>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</si>
  <si>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</si>
  <si>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</si>
  <si>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</si>
  <si>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</si>
  <si>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</si>
  <si>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</si>
  <si>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</si>
  <si>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</si>
  <si>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</si>
  <si>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</si>
  <si>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</si>
  <si>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</si>
  <si>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</si>
  <si>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</si>
  <si>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</si>
  <si>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</si>
  <si>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</si>
  <si>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</si>
  <si>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</si>
  <si>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</si>
  <si>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</si>
  <si>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</si>
  <si>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</si>
  <si>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</si>
  <si>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</si>
  <si>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</si>
  <si>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</si>
  <si>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</si>
  <si>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</si>
  <si>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</si>
  <si>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</si>
  <si>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</si>
  <si>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</si>
  <si>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</si>
  <si>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</si>
  <si>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</si>
  <si>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</si>
  <si>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</si>
  <si>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</si>
  <si>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</si>
  <si>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</si>
  <si>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</si>
  <si>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</si>
  <si>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</si>
  <si>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</si>
  <si>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</si>
  <si>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</si>
  <si>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</si>
  <si>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</si>
  <si>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</si>
  <si>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</si>
  <si>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</si>
  <si>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</si>
  <si>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</si>
  <si>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</si>
  <si>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</si>
  <si>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</si>
  <si>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</si>
  <si>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</si>
  <si>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</si>
  <si>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</si>
  <si>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</si>
  <si>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</si>
  <si>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</si>
  <si>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</si>
  <si>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</si>
  <si>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</si>
  <si>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</si>
  <si>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</si>
  <si>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</si>
  <si>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</si>
  <si>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</si>
  <si>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</si>
  <si>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</si>
  <si>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</si>
  <si>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</si>
  <si>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</si>
  <si>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</si>
  <si>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</si>
  <si>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</si>
  <si>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</si>
  <si>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</si>
  <si>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</si>
  <si>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</si>
  <si>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</si>
  <si>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</si>
  <si>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</si>
  <si>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</si>
  <si>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</si>
  <si>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</si>
  <si>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</si>
  <si>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</si>
  <si>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</si>
  <si>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</si>
  <si>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</si>
  <si>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</si>
  <si>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</si>
  <si>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</si>
  <si>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</si>
  <si>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</si>
  <si>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</si>
  <si>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</si>
  <si>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</si>
  <si>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</si>
  <si>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</si>
  <si>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</si>
  <si>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</si>
  <si>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</si>
  <si>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</si>
  <si>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</si>
  <si>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</si>
  <si>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</si>
  <si>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</si>
  <si>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</si>
  <si>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</si>
  <si>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</si>
  <si>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</si>
  <si>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</si>
  <si>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</si>
  <si>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</si>
  <si>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</si>
  <si>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</si>
  <si>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</si>
  <si>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</si>
  <si>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</si>
  <si>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</si>
  <si>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</si>
  <si>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</si>
  <si>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</si>
  <si>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</si>
  <si>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</si>
  <si>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</si>
  <si>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</si>
  <si>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</si>
  <si>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</si>
  <si>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</si>
  <si>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</si>
  <si>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</si>
  <si>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</si>
  <si>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</si>
  <si>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</si>
  <si>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</si>
  <si>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</si>
  <si>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</si>
  <si>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</si>
  <si>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</si>
  <si>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</si>
  <si>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</si>
  <si>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</si>
  <si>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</si>
  <si>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</si>
  <si>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</si>
  <si>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</si>
  <si>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</si>
  <si>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</si>
  <si>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</si>
  <si>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</si>
  <si>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</si>
  <si>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</si>
  <si>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</si>
  <si>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</si>
  <si>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</si>
  <si>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</si>
  <si>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</si>
  <si>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</si>
  <si>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</si>
  <si>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</si>
  <si>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</si>
  <si>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</si>
  <si>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</si>
  <si>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</si>
  <si>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</si>
  <si>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</si>
  <si>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</si>
  <si>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</si>
  <si>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</si>
  <si>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</si>
  <si>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</si>
  <si>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</si>
  <si>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</si>
  <si>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</si>
  <si>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</si>
  <si>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</si>
  <si>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</si>
  <si>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</si>
  <si>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</si>
  <si>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</si>
  <si>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</si>
  <si>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</si>
  <si>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</si>
  <si>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</si>
  <si>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</si>
  <si>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</si>
  <si>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</si>
  <si>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</si>
  <si>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</si>
  <si>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</si>
  <si>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</si>
  <si>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</si>
  <si>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</si>
  <si>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</si>
  <si>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</si>
  <si>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</si>
  <si>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</si>
  <si>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</si>
  <si>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</si>
  <si>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</si>
  <si>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</si>
  <si>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</si>
  <si>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</si>
  <si>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</si>
  <si>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</si>
  <si>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</si>
  <si>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</si>
  <si>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</si>
  <si>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</si>
  <si>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</si>
  <si>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</si>
  <si>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</si>
  <si>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</si>
  <si>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</si>
  <si>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</si>
  <si>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</si>
  <si>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</si>
  <si>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</si>
  <si>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</si>
  <si>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</si>
  <si>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</si>
  <si>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</si>
  <si>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</si>
  <si>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</si>
  <si>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</si>
  <si>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</si>
  <si>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</si>
  <si>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</si>
  <si>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</si>
  <si>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</si>
  <si>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</si>
  <si>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</si>
  <si>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</si>
  <si>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</si>
  <si>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</si>
  <si>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</si>
  <si>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</si>
  <si>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</si>
  <si>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</si>
  <si>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</si>
  <si>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</si>
  <si>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</si>
  <si>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</si>
  <si>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</si>
  <si>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</si>
  <si>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</si>
  <si>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</si>
  <si>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</si>
  <si>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</si>
  <si>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</si>
  <si>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</si>
  <si>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</si>
  <si>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</si>
  <si>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</si>
  <si>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</si>
  <si>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</si>
  <si>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</si>
  <si>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</si>
  <si>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</si>
  <si>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</si>
  <si>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</si>
  <si>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</si>
  <si>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</si>
  <si>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</si>
  <si>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</si>
  <si>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</si>
  <si>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</si>
  <si>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</si>
  <si>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</si>
  <si>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</si>
  <si>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</si>
  <si>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</si>
  <si>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</si>
  <si>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</si>
  <si>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</si>
  <si>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</si>
  <si>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</si>
  <si>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</si>
  <si>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</si>
  <si>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</si>
  <si>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</si>
  <si>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</si>
  <si>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</si>
  <si>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</si>
  <si>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</si>
  <si>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</si>
  <si>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</si>
  <si>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</si>
  <si>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</si>
  <si>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</si>
  <si>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</si>
  <si>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</si>
  <si>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</si>
  <si>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</si>
  <si>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</si>
  <si>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</si>
  <si>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</si>
  <si>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</si>
  <si>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</si>
  <si>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</si>
  <si>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</si>
  <si>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</si>
  <si>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</si>
  <si>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</si>
  <si>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</si>
  <si>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</si>
  <si>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</si>
  <si>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</si>
  <si>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</si>
  <si>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</si>
  <si>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</si>
  <si>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</si>
  <si>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</si>
  <si>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</si>
  <si>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</si>
  <si>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</si>
  <si>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</si>
  <si>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</si>
  <si>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</si>
  <si>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</si>
  <si>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</si>
  <si>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</si>
  <si>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</si>
  <si>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</si>
  <si>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</si>
  <si>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</si>
  <si>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</si>
  <si>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</si>
  <si>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</si>
  <si>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</si>
  <si>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</si>
  <si>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</si>
  <si>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</si>
  <si>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</si>
  <si>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</si>
  <si>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</si>
  <si>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</si>
  <si>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</si>
  <si>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</si>
  <si>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</si>
  <si>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</si>
  <si>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</si>
  <si>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</si>
  <si>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</si>
  <si>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</si>
  <si>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</si>
  <si>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</si>
  <si>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</si>
  <si>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</si>
  <si>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</si>
  <si>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</si>
  <si>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</si>
  <si>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</si>
  <si>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</si>
  <si>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</si>
  <si>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</si>
  <si>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</si>
  <si>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</si>
  <si>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</si>
  <si>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</si>
  <si>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</si>
  <si>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</si>
  <si>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</si>
  <si>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</si>
  <si>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</si>
  <si>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</si>
  <si>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</si>
  <si>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</si>
  <si>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</si>
  <si>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</si>
  <si>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</si>
  <si>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</si>
  <si>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</si>
  <si>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</si>
  <si>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</si>
  <si>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</si>
  <si>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</si>
  <si>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</si>
  <si>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</si>
  <si>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</si>
  <si>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</si>
  <si>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</si>
  <si>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</si>
  <si>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</si>
  <si>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</si>
  <si>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</si>
  <si>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</si>
  <si>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</si>
  <si>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</si>
  <si>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</si>
  <si>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</si>
  <si>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</si>
  <si>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</si>
  <si>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</si>
  <si>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</si>
  <si>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</si>
  <si>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</si>
  <si>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</si>
  <si>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</si>
  <si>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</si>
  <si>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</si>
  <si>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</si>
  <si>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</si>
  <si>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</si>
  <si>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</si>
  <si>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</si>
  <si>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</si>
  <si>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</si>
  <si>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</si>
  <si>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</si>
  <si>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</si>
  <si>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</si>
  <si>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</si>
  <si>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</si>
  <si>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</si>
  <si>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</si>
  <si>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</si>
  <si>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</si>
  <si>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</si>
  <si>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</si>
  <si>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</si>
  <si>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</si>
  <si>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</si>
  <si>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</si>
  <si>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</si>
  <si>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</si>
  <si>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</si>
  <si>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</si>
  <si>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</si>
  <si>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</si>
  <si>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</si>
  <si>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</si>
  <si>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</si>
  <si>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</si>
  <si>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</si>
  <si>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</si>
  <si>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</si>
  <si>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</si>
  <si>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</si>
  <si>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</si>
  <si>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</si>
  <si>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</si>
  <si>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</si>
  <si>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</si>
  <si>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</si>
  <si>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</si>
  <si>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</si>
  <si>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</si>
  <si>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</si>
  <si>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</si>
  <si>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</si>
  <si>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</si>
  <si>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</si>
  <si>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</si>
  <si>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</si>
  <si>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</si>
  <si>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</si>
  <si>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</si>
  <si>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</si>
  <si>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</si>
  <si>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</si>
  <si>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</si>
  <si>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</si>
  <si>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</si>
  <si>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</si>
  <si>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</si>
  <si>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</si>
  <si>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</si>
  <si>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</si>
  <si>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</si>
  <si>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</si>
  <si>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</si>
  <si>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</si>
  <si>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</si>
  <si>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</si>
  <si>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</si>
  <si>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</si>
  <si>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</si>
  <si>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</si>
  <si>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</si>
  <si>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</si>
  <si>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</si>
  <si>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</si>
  <si>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</si>
  <si>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</si>
  <si>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</si>
  <si>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</si>
  <si>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</si>
  <si>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</si>
  <si>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</si>
  <si>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</si>
  <si>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</si>
  <si>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</si>
  <si>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</si>
  <si>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</si>
  <si>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</si>
  <si>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</si>
  <si>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</si>
  <si>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</si>
  <si>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</si>
  <si>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</si>
  <si>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</si>
  <si>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</si>
  <si>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</si>
  <si>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</si>
  <si>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</si>
  <si>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</si>
  <si>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</si>
  <si>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</si>
  <si>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</si>
  <si>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</si>
  <si>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</si>
  <si>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</si>
  <si>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</si>
  <si>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</si>
  <si>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</si>
  <si>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</si>
  <si>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</si>
  <si>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</si>
  <si>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</si>
  <si>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</si>
  <si>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</si>
  <si>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</si>
  <si>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</si>
  <si>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</si>
  <si>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</si>
  <si>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</si>
  <si>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</si>
  <si>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</si>
  <si>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</si>
  <si>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</si>
  <si>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</si>
  <si>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</si>
  <si>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</si>
  <si>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</si>
  <si>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</si>
  <si>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</si>
  <si>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</si>
  <si>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</si>
  <si>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</si>
  <si>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</si>
  <si>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</si>
  <si>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</si>
  <si>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</si>
  <si>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</si>
  <si>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</si>
  <si>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</si>
  <si>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</si>
  <si>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</si>
  <si>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</si>
  <si>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</si>
  <si>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</si>
  <si>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</si>
  <si>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</si>
  <si>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</si>
  <si>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</si>
  <si>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</si>
  <si>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</si>
  <si>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</si>
  <si>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</si>
  <si>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</si>
  <si>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</si>
  <si>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</si>
  <si>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</si>
  <si>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</si>
  <si>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</si>
  <si>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</si>
  <si>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</si>
  <si>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</si>
  <si>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</si>
  <si>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</si>
  <si>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</si>
  <si>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</si>
  <si>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</si>
  <si>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</si>
  <si>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</si>
  <si>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</si>
  <si>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</si>
  <si>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</si>
  <si>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</si>
  <si>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</si>
  <si>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</si>
  <si>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</si>
  <si>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</si>
  <si>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</si>
  <si>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</si>
  <si>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</si>
  <si>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</si>
  <si>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</si>
  <si>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</si>
  <si>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</si>
  <si>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</si>
  <si>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</si>
  <si>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</si>
  <si>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</si>
  <si>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</si>
  <si>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</si>
  <si>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</si>
  <si>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</si>
  <si>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</si>
  <si>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</si>
  <si>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</si>
  <si>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</si>
  <si>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</si>
  <si>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</si>
  <si>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</si>
  <si>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</si>
  <si>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</si>
  <si>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</si>
  <si>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</si>
  <si>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</si>
  <si>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</si>
  <si>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</si>
  <si>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</si>
  <si>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</si>
  <si>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</si>
  <si>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</si>
  <si>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</si>
  <si>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</si>
  <si>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</si>
  <si>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</si>
  <si>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</si>
  <si>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</si>
  <si>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</si>
  <si>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</si>
  <si>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</si>
  <si>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</si>
  <si>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</si>
  <si>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</si>
  <si>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</si>
  <si>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</si>
  <si>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</si>
  <si>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</si>
  <si>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</si>
  <si>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</si>
  <si>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</si>
  <si>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</si>
  <si>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</si>
  <si>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</si>
  <si>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</si>
  <si>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</si>
  <si>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</si>
  <si>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</si>
  <si>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</si>
  <si>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</si>
  <si>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</si>
  <si>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</si>
  <si>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</si>
  <si>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</si>
  <si>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</si>
  <si>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</si>
  <si>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</si>
  <si>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</si>
  <si>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</si>
  <si>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</si>
  <si>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</si>
  <si>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</si>
  <si>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</si>
  <si>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</si>
  <si>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</si>
  <si>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</si>
  <si>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</si>
  <si>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</si>
  <si>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</si>
  <si>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</si>
  <si>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</si>
  <si>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</si>
  <si>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</si>
  <si>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</si>
  <si>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</si>
  <si>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</si>
  <si>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</si>
  <si>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</si>
  <si>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</si>
  <si>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</si>
  <si>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</si>
  <si>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</si>
  <si>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</si>
  <si>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</si>
  <si>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</si>
  <si>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</si>
  <si>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</si>
  <si>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</si>
  <si>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</si>
  <si>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</si>
  <si>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</si>
  <si>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</si>
  <si>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</si>
  <si>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</si>
  <si>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</si>
  <si>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</si>
  <si>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</si>
  <si>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</si>
  <si>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</si>
  <si>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</si>
  <si>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</si>
  <si>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</si>
  <si>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</si>
  <si>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</si>
  <si>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</si>
  <si>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</si>
  <si>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</si>
  <si>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</si>
  <si>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</si>
  <si>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</si>
  <si>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</si>
  <si>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</si>
  <si>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</si>
  <si>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</si>
  <si>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</si>
  <si>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</si>
  <si>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</si>
  <si>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</si>
  <si>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</si>
  <si>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</si>
  <si>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</si>
  <si>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</si>
  <si>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</si>
  <si>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</si>
  <si>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</si>
  <si>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</si>
  <si>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</si>
  <si>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</si>
  <si>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</si>
  <si>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</si>
  <si>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</si>
  <si>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</si>
  <si>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</si>
  <si>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</si>
  <si>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</si>
  <si>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</si>
  <si>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</si>
  <si>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</si>
  <si>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</si>
  <si>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</si>
  <si>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</si>
  <si>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</si>
  <si>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</si>
  <si>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</si>
  <si>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</si>
  <si>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</si>
  <si>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</si>
  <si>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</si>
  <si>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</si>
  <si>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</si>
  <si>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</si>
  <si>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</si>
  <si>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</si>
  <si>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</si>
  <si>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</si>
  <si>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</si>
  <si>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</si>
  <si>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</si>
  <si>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</si>
  <si>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</si>
  <si>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</si>
  <si>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</si>
  <si>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</si>
  <si>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</si>
  <si>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</si>
  <si>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</si>
  <si>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</si>
  <si>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</si>
  <si>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</si>
  <si>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</si>
  <si>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</si>
  <si>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</si>
  <si>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</si>
  <si>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</si>
  <si>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</si>
  <si>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</si>
  <si>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</si>
  <si>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</si>
  <si>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</si>
  <si>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</si>
  <si>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</si>
  <si>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</si>
  <si>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</si>
  <si>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</si>
  <si>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</si>
  <si>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</si>
  <si>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</si>
  <si>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</si>
  <si>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</si>
  <si>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</si>
  <si>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</si>
  <si>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</si>
  <si>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</si>
  <si>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</si>
  <si>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</si>
  <si>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</si>
  <si>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</si>
  <si>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</si>
  <si>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</si>
  <si>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</si>
  <si>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</si>
  <si>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</si>
  <si>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</si>
  <si>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</si>
  <si>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</si>
  <si>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</si>
  <si>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</si>
  <si>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</si>
  <si>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</si>
  <si>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</si>
  <si>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</si>
  <si>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</si>
  <si>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</si>
  <si>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</si>
  <si>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</si>
  <si>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</si>
  <si>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</si>
  <si>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</si>
  <si>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</si>
  <si>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</si>
  <si>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</si>
  <si>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</si>
  <si>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</si>
  <si>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</si>
  <si>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</si>
  <si>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</si>
  <si>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</si>
  <si>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</si>
  <si>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</si>
  <si>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</si>
  <si>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</si>
  <si>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</si>
  <si>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</si>
  <si>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</si>
  <si>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</si>
  <si>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</si>
  <si>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</si>
  <si>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</si>
  <si>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</si>
  <si>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</si>
  <si>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</si>
  <si>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</si>
  <si>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</si>
  <si>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</si>
  <si>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</si>
  <si>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</si>
  <si>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</si>
  <si>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</si>
  <si>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</si>
  <si>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</si>
  <si>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</si>
  <si>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</si>
  <si>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</si>
  <si>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</si>
  <si>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</si>
  <si>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</si>
  <si>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</si>
  <si>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</si>
  <si>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</si>
  <si>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</si>
  <si>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</si>
  <si>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</si>
  <si>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</si>
  <si>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</si>
  <si>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</si>
  <si>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</si>
  <si>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</si>
  <si>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</si>
  <si>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</si>
  <si>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</si>
  <si>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</si>
  <si>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</si>
  <si>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</si>
  <si>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</si>
  <si>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</si>
  <si>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</si>
  <si>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</si>
  <si>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</si>
  <si>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</si>
  <si>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</si>
  <si>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</si>
  <si>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</si>
  <si>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</si>
  <si>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</si>
  <si>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</si>
  <si>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</si>
  <si>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</si>
  <si>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</si>
  <si>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</si>
  <si>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</si>
  <si>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</si>
  <si>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</si>
  <si>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</si>
  <si>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</si>
  <si>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</si>
  <si>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</si>
  <si>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</si>
  <si>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</si>
  <si>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</si>
  <si>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</si>
  <si>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</si>
  <si>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</si>
  <si>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</si>
  <si>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</si>
  <si>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</si>
  <si>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</si>
  <si>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</si>
  <si>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</si>
  <si>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</si>
  <si>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</si>
  <si>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</si>
  <si>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</si>
  <si>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</si>
  <si>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</si>
  <si>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</si>
  <si>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</si>
  <si>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</si>
  <si>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</si>
  <si>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</si>
  <si>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</si>
  <si>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</si>
  <si>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</si>
  <si>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</si>
  <si>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</si>
  <si>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</si>
  <si>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</si>
  <si>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</si>
  <si>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</si>
  <si>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</si>
  <si>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</si>
  <si>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</si>
  <si>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</si>
  <si>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</si>
  <si>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</si>
  <si>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</si>
  <si>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</si>
  <si>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</si>
  <si>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</si>
  <si>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</si>
  <si>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</si>
  <si>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</si>
  <si>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</si>
  <si>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</si>
  <si>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</si>
  <si>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</si>
  <si>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</si>
  <si>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</si>
  <si>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</si>
  <si>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</si>
  <si>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</si>
  <si>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</si>
  <si>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</si>
  <si>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</si>
  <si>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</si>
  <si>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</si>
  <si>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</si>
  <si>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</si>
  <si>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</si>
  <si>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</si>
  <si>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</si>
  <si>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</si>
  <si>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</si>
  <si>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</si>
  <si>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</si>
  <si>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</si>
  <si>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</si>
  <si>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</si>
  <si>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</si>
  <si>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</si>
  <si>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</si>
  <si>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</si>
  <si>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</si>
  <si>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</si>
  <si>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</si>
  <si>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</si>
  <si>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</si>
  <si>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</si>
  <si>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</si>
  <si>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</si>
  <si>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</si>
  <si>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</si>
  <si>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</si>
  <si>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</si>
  <si>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</si>
  <si>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</si>
  <si>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</si>
  <si>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</si>
  <si>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</si>
  <si>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</si>
  <si>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</si>
  <si>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</si>
  <si>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</si>
  <si>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</si>
  <si>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</si>
  <si>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</si>
  <si>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</si>
  <si>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</si>
  <si>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</si>
  <si>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</si>
  <si>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</si>
  <si>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</si>
  <si>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</si>
  <si>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</si>
  <si>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</si>
  <si>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</si>
  <si>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</si>
  <si>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</si>
  <si>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</si>
  <si>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</si>
  <si>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</si>
  <si>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</si>
  <si>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</si>
  <si>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</si>
  <si>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</si>
  <si>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</si>
  <si>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</si>
  <si>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</si>
  <si>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</si>
  <si>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</si>
  <si>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</si>
  <si>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</si>
  <si>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</si>
  <si>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</si>
  <si>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</si>
  <si>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</si>
  <si>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</si>
  <si>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</si>
  <si>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</si>
  <si>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</si>
  <si>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</si>
  <si>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</si>
  <si>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</si>
  <si>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</si>
  <si>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</si>
  <si>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</si>
  <si>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</si>
  <si>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</si>
  <si>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</si>
  <si>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</si>
  <si>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</si>
  <si>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</si>
  <si>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</si>
  <si>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</si>
  <si>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</si>
  <si>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</si>
  <si>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</si>
  <si>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</si>
  <si>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</si>
  <si>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</si>
  <si>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</si>
  <si>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</si>
  <si>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</si>
  <si>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</si>
  <si>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</si>
  <si>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</si>
  <si>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</si>
  <si>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</si>
  <si>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</si>
  <si>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</si>
  <si>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</si>
  <si>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</si>
  <si>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</si>
  <si>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</si>
  <si>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</si>
  <si>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</si>
  <si>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</si>
  <si>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</si>
  <si>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</si>
  <si>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</si>
  <si>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</si>
  <si>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</si>
  <si>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</si>
  <si>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</si>
  <si>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</si>
  <si>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</si>
  <si>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</si>
  <si>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</si>
  <si>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</si>
  <si>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</si>
  <si>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</si>
  <si>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</si>
  <si>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</si>
  <si>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</si>
  <si>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</si>
  <si>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</si>
  <si>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</si>
  <si>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</si>
  <si>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</si>
  <si>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</si>
  <si>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</si>
  <si>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</si>
  <si>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</si>
  <si>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</si>
  <si>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</si>
  <si>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</si>
  <si>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</si>
  <si>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</si>
  <si>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</si>
  <si>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</si>
  <si>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</si>
  <si>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</si>
  <si>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</si>
  <si>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</si>
  <si>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</si>
  <si>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</si>
  <si>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</si>
  <si>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</si>
  <si>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</si>
  <si>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</si>
  <si>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</si>
  <si>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</si>
  <si>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</si>
  <si>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</si>
  <si>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</si>
  <si>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</si>
  <si>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</si>
  <si>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</si>
  <si>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</si>
  <si>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</si>
  <si>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</si>
  <si>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</si>
  <si>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</si>
  <si>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</si>
  <si>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</si>
  <si>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</si>
  <si>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</si>
  <si>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</si>
  <si>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</si>
  <si>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</si>
  <si>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</si>
  <si>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</si>
  <si>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</si>
  <si>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</si>
  <si>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</si>
  <si>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</si>
  <si>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</si>
  <si>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</si>
  <si>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</si>
  <si>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</si>
  <si>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</si>
  <si>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</si>
  <si>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</si>
  <si>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</si>
  <si>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</si>
  <si>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</si>
  <si>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</si>
  <si>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</si>
  <si>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</si>
  <si>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</si>
  <si>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</si>
  <si>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</si>
  <si>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</si>
  <si>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</si>
  <si>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</si>
  <si>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</si>
  <si>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</si>
  <si>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</si>
  <si>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</si>
  <si>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</si>
  <si>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</si>
  <si>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</si>
  <si>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</si>
  <si>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</si>
  <si>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</si>
  <si>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</si>
  <si>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</si>
  <si>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</si>
  <si>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</si>
  <si>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</si>
  <si>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</si>
  <si>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</si>
  <si>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</si>
  <si>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</si>
  <si>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</si>
  <si>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</si>
  <si>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</si>
  <si>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</si>
  <si>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</si>
  <si>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</si>
  <si>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</si>
  <si>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</si>
  <si>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</si>
  <si>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</si>
  <si>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</si>
  <si>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</si>
  <si>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</si>
  <si>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</si>
  <si>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</si>
  <si>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</si>
  <si>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</si>
  <si>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</si>
  <si>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</si>
  <si>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</si>
  <si>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</si>
  <si>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</si>
  <si>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</si>
  <si>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</si>
  <si>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</si>
  <si>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</si>
  <si>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</si>
  <si>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</si>
  <si>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</si>
  <si>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</si>
  <si>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</si>
  <si>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</si>
  <si>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</si>
  <si>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</si>
  <si>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</si>
  <si>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</si>
  <si>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</si>
  <si>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</si>
  <si>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</si>
  <si>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</si>
  <si>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</si>
  <si>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</si>
  <si>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</si>
  <si>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</si>
  <si>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</si>
  <si>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</si>
  <si>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</si>
  <si>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</si>
  <si>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</si>
  <si>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</si>
  <si>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</si>
  <si>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</si>
  <si>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</si>
  <si>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</si>
  <si>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</si>
  <si>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</si>
  <si>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</si>
  <si>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</si>
  <si>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</si>
  <si>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</si>
  <si>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</si>
  <si>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</si>
  <si>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</si>
  <si>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</si>
  <si>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</si>
  <si>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</si>
  <si>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</si>
  <si>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</si>
  <si>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</si>
  <si>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</si>
  <si>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</si>
  <si>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</si>
  <si>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</si>
  <si>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</si>
  <si>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</si>
  <si>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</si>
  <si>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</si>
  <si>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</si>
  <si>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</si>
  <si>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</si>
  <si>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</si>
  <si>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</si>
  <si>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</si>
  <si>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</si>
  <si>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</si>
  <si>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</si>
  <si>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</si>
  <si>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</si>
  <si>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</si>
  <si>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</si>
  <si>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</si>
  <si>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</si>
  <si>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</si>
  <si>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</si>
  <si>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</si>
  <si>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</si>
  <si>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</si>
  <si>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</si>
  <si>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</si>
  <si>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</si>
  <si>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</si>
  <si>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</si>
  <si>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</si>
  <si>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</si>
  <si>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</si>
  <si>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</si>
  <si>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</si>
  <si>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</si>
  <si>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</si>
  <si>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</si>
  <si>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</si>
  <si>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</si>
  <si>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</si>
  <si>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</si>
  <si>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</si>
  <si>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</si>
  <si>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</si>
  <si>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</si>
  <si>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</si>
  <si>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</si>
  <si>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</si>
  <si>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</si>
  <si>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</si>
  <si>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</si>
  <si>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</si>
  <si>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</si>
  <si>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</si>
  <si>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</si>
  <si>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</si>
  <si>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</si>
  <si>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</si>
  <si>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</si>
  <si>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</si>
  <si>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</si>
  <si>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</si>
  <si>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</si>
  <si>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</si>
  <si>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</si>
  <si>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</si>
  <si>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</si>
  <si>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</si>
  <si>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</si>
  <si>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</si>
  <si>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</si>
  <si>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</si>
  <si>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</si>
  <si>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</si>
  <si>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</si>
  <si>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</si>
  <si>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</si>
  <si>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</si>
  <si>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</si>
  <si>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</si>
  <si>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</si>
  <si>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</si>
  <si>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</si>
  <si>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</si>
  <si>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</si>
  <si>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</si>
  <si>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</si>
  <si>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</si>
  <si>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</si>
  <si>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</si>
  <si>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</si>
  <si>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</si>
  <si>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</si>
  <si>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</si>
  <si>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</si>
  <si>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</si>
  <si>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</si>
  <si>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</si>
  <si>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</si>
  <si>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</si>
  <si>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</si>
  <si>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</si>
  <si>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</si>
  <si>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</si>
  <si>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</si>
  <si>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</si>
  <si>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</si>
  <si>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</si>
  <si>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</si>
  <si>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</si>
  <si>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</si>
  <si>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</si>
  <si>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</si>
  <si>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</si>
  <si>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</si>
  <si>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</si>
  <si>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</si>
  <si>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</si>
  <si>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</si>
  <si>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</si>
  <si>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</si>
  <si>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</si>
  <si>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</si>
  <si>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</si>
  <si>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</si>
  <si>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</si>
  <si>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</si>
  <si>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</si>
  <si>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</si>
  <si>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</si>
  <si>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</si>
  <si>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</si>
  <si>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</si>
  <si>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</si>
  <si>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</si>
  <si>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</si>
  <si>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</si>
  <si>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</si>
  <si>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</si>
  <si>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</si>
  <si>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</si>
  <si>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</si>
  <si>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</si>
  <si>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</si>
  <si>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</si>
  <si>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</si>
  <si>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</si>
  <si>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</si>
  <si>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</si>
  <si>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</si>
  <si>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</si>
  <si>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</si>
  <si>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</si>
  <si>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</si>
  <si>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</si>
  <si>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</si>
  <si>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</si>
  <si>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</si>
  <si>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</si>
  <si>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</si>
  <si>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</si>
  <si>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</si>
  <si>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</si>
  <si>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</si>
  <si>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</si>
  <si>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</si>
  <si>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</si>
  <si>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</si>
  <si>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</si>
  <si>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</si>
  <si>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</si>
  <si>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</si>
  <si>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</si>
  <si>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</si>
  <si>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</si>
  <si>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</si>
  <si>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</si>
  <si>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</si>
  <si>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</si>
  <si>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</si>
  <si>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</si>
  <si>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</si>
  <si>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</si>
  <si>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</si>
  <si>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</si>
  <si>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</si>
  <si>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</si>
  <si>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</si>
  <si>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</si>
  <si>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</si>
  <si>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</si>
  <si>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</si>
  <si>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</si>
  <si>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</si>
  <si>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</si>
  <si>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</si>
  <si>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</si>
  <si>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</si>
  <si>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</si>
  <si>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</si>
  <si>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</si>
  <si>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</si>
  <si>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</si>
  <si>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</si>
  <si>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</si>
  <si>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</si>
  <si>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</si>
  <si>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</si>
  <si>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</si>
  <si>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</si>
  <si>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</si>
  <si>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</si>
  <si>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</si>
  <si>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</si>
  <si>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</si>
  <si>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</si>
  <si>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</si>
  <si>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</si>
  <si>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</si>
  <si>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</si>
  <si>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</si>
  <si>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</si>
  <si>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</si>
  <si>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</si>
  <si>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</si>
  <si>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</si>
  <si>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</si>
  <si>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</si>
  <si>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</si>
  <si>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</si>
  <si>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</si>
  <si>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</si>
  <si>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</si>
  <si>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</si>
  <si>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</si>
  <si>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</si>
  <si>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</si>
  <si>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</si>
  <si>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</si>
  <si>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</si>
  <si>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</si>
  <si>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</si>
  <si>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</si>
  <si>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</si>
  <si>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</si>
  <si>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</si>
  <si>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</si>
  <si>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</si>
  <si>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</si>
  <si>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</si>
  <si>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</si>
  <si>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</si>
  <si>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</si>
  <si>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</si>
  <si>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</si>
  <si>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</si>
  <si>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</si>
  <si>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</si>
  <si>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</si>
  <si>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</si>
  <si>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</si>
  <si>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</si>
  <si>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</si>
  <si>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</si>
  <si>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</si>
  <si>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</si>
  <si>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</si>
  <si>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</si>
  <si>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</si>
  <si>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</si>
  <si>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</si>
  <si>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</si>
  <si>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</si>
  <si>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</si>
  <si>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</si>
  <si>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</si>
  <si>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</si>
  <si>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</si>
  <si>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</si>
  <si>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</si>
  <si>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</si>
  <si>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</si>
  <si>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</si>
  <si>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</si>
  <si>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</si>
  <si>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</si>
  <si>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</si>
  <si>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</si>
  <si>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</si>
  <si>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</si>
  <si>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</si>
  <si>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</si>
  <si>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</si>
  <si>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</si>
  <si>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</si>
  <si>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</si>
  <si>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</si>
  <si>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</si>
  <si>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</si>
  <si>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</si>
  <si>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</si>
  <si>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</si>
  <si>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</si>
  <si>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</si>
  <si>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</si>
  <si>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</si>
  <si>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</si>
  <si>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</si>
  <si>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</si>
  <si>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</si>
  <si>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</si>
  <si>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</si>
  <si>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</si>
  <si>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</si>
  <si>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</si>
  <si>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</si>
  <si>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</si>
  <si>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</si>
  <si>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</si>
  <si>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</si>
  <si>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</si>
  <si>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</si>
  <si>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</si>
  <si>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</si>
  <si>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</si>
  <si>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</si>
  <si>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</si>
  <si>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</si>
  <si>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</si>
  <si>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</si>
  <si>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</si>
  <si>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</si>
  <si>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</si>
  <si>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</si>
  <si>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</si>
  <si>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</si>
  <si>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</si>
  <si>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</si>
  <si>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</si>
  <si>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</si>
  <si>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</si>
  <si>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</si>
  <si>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</si>
  <si>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</si>
  <si>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</si>
  <si>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</si>
  <si>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</si>
  <si>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</si>
  <si>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</si>
  <si>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</si>
  <si>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</si>
  <si>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</si>
  <si>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</si>
  <si>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</si>
  <si>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</si>
  <si>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</si>
  <si>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</si>
  <si>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</si>
  <si>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</si>
  <si>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</si>
  <si>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</si>
  <si>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</si>
  <si>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</si>
  <si>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</si>
  <si>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</si>
  <si>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</si>
  <si>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</si>
  <si>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</si>
  <si>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</si>
  <si>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</si>
  <si>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</si>
  <si>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</si>
  <si>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</si>
  <si>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</si>
  <si>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</si>
  <si>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</si>
  <si>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</si>
  <si>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</si>
  <si>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</si>
  <si>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</si>
  <si>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</si>
  <si>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</si>
  <si>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</si>
  <si>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</si>
  <si>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</si>
  <si>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</si>
  <si>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</si>
  <si>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</si>
  <si>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</si>
  <si>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</si>
  <si>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</si>
  <si>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</si>
  <si>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</si>
  <si>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</si>
  <si>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</si>
  <si>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</si>
  <si>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</si>
  <si>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</si>
  <si>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</si>
  <si>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</si>
  <si>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</si>
  <si>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</si>
  <si>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</si>
  <si>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</si>
  <si>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</si>
  <si>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</si>
  <si>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</si>
  <si>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</si>
  <si>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</si>
  <si>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</si>
  <si>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</si>
  <si>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</si>
  <si>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</si>
  <si>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</si>
  <si>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</si>
  <si>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</si>
  <si>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</si>
  <si>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</si>
  <si>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</si>
  <si>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</si>
  <si>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</si>
  <si>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</si>
  <si>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</si>
  <si>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</si>
  <si>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</si>
  <si>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</si>
  <si>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</si>
  <si>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</si>
  <si>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</si>
  <si>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</si>
  <si>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</si>
  <si>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</si>
  <si>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</si>
  <si>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</si>
  <si>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</si>
  <si>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</si>
  <si>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</si>
  <si>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</si>
  <si>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</si>
  <si>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</si>
  <si>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</si>
  <si>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</si>
  <si>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</si>
  <si>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</si>
  <si>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</si>
  <si>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</si>
  <si>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</si>
  <si>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</si>
  <si>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</si>
  <si>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</si>
  <si>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</si>
  <si>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</si>
  <si>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</si>
  <si>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</si>
  <si>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</si>
  <si>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</si>
  <si>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</si>
  <si>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</si>
  <si>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</si>
  <si>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</si>
  <si>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</si>
  <si>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</si>
  <si>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</si>
  <si>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</si>
  <si>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</si>
  <si>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</si>
  <si>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</si>
  <si>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</si>
  <si>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</si>
  <si>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</si>
  <si>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</si>
  <si>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</si>
  <si>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</si>
  <si>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</si>
  <si>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</si>
  <si>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</si>
  <si>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</si>
  <si>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</si>
  <si>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</si>
  <si>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</si>
  <si>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</si>
  <si>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</si>
  <si>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</si>
  <si>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</si>
  <si>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</si>
  <si>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</si>
  <si>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</si>
  <si>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</si>
  <si>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</si>
  <si>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</si>
  <si>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</si>
  <si>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</si>
  <si>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</si>
  <si>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</si>
  <si>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</si>
  <si>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</si>
  <si>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</si>
  <si>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</si>
  <si>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</si>
  <si>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</si>
  <si>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</si>
  <si>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</si>
  <si>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</si>
  <si>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</si>
  <si>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</si>
  <si>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</si>
  <si>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</si>
  <si>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</si>
  <si>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</si>
  <si>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</si>
  <si>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</si>
  <si>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</si>
  <si>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</si>
  <si>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</si>
  <si>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</si>
  <si>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</si>
  <si>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</si>
  <si>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</si>
  <si>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</si>
  <si>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</si>
  <si>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</si>
  <si>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</si>
  <si>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</si>
  <si>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</si>
  <si>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</si>
  <si>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</si>
  <si>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</si>
  <si>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</si>
  <si>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</si>
  <si>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</si>
  <si>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</si>
  <si>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</si>
  <si>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</si>
  <si>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</si>
  <si>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</si>
  <si>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</si>
  <si>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</si>
  <si>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</si>
  <si>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</si>
  <si>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</si>
  <si>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</si>
  <si>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</si>
  <si>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</si>
  <si>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</si>
  <si>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</si>
  <si>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</si>
  <si>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</si>
  <si>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</si>
  <si>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</si>
  <si>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</si>
  <si>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</si>
  <si>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</si>
  <si>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</si>
  <si>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</si>
  <si>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</si>
  <si>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</si>
  <si>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</si>
  <si>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</si>
  <si>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</si>
  <si>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</si>
  <si>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</si>
  <si>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</si>
  <si>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</si>
  <si>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</si>
  <si>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</si>
  <si>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</si>
  <si>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</si>
  <si>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</si>
  <si>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</si>
  <si>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</si>
  <si>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</si>
  <si>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</si>
  <si>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</si>
  <si>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</si>
  <si>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</si>
  <si>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</si>
  <si>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</si>
  <si>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</si>
  <si>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</si>
  <si>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</si>
  <si>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</si>
  <si>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</si>
  <si>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</si>
  <si>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</si>
  <si>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</si>
  <si>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</si>
  <si>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</si>
  <si>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</si>
  <si>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</si>
  <si>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</si>
  <si>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</si>
  <si>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</si>
  <si>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</si>
  <si>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</si>
  <si>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</si>
  <si>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</si>
  <si>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</si>
  <si>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</si>
  <si>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</si>
  <si>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</si>
  <si>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</si>
  <si>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</si>
  <si>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</si>
  <si>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</si>
  <si>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</si>
  <si>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</si>
  <si>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</si>
  <si>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</si>
  <si>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</si>
  <si>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</si>
  <si>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</si>
  <si>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</si>
  <si>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</si>
  <si>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</si>
  <si>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</si>
  <si>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</si>
  <si>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</si>
  <si>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</si>
  <si>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</si>
  <si>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</si>
  <si>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</si>
  <si>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</si>
  <si>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</si>
  <si>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</si>
  <si>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</si>
  <si>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</si>
  <si>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</si>
  <si>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</si>
  <si>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</si>
  <si>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</si>
  <si>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</si>
  <si>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</si>
  <si>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</si>
  <si>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</si>
  <si>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</si>
  <si>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</si>
  <si>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</si>
  <si>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</si>
  <si>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</si>
  <si>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</si>
  <si>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</si>
  <si>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</si>
  <si>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</si>
  <si>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</si>
  <si>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</si>
  <si>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</si>
  <si>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</si>
  <si>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</si>
  <si>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</si>
  <si>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</si>
  <si>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</si>
  <si>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</si>
  <si>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</si>
  <si>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</si>
  <si>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</si>
  <si>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</si>
  <si>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</si>
  <si>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</si>
  <si>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</si>
  <si>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</si>
  <si>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</si>
  <si>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</si>
  <si>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</si>
  <si>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</si>
  <si>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</si>
  <si>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</si>
  <si>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</si>
  <si>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</si>
  <si>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</si>
  <si>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</si>
  <si>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</si>
  <si>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</si>
  <si>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</si>
  <si>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</si>
  <si>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</si>
  <si>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</si>
  <si>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</si>
  <si>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</si>
  <si>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</si>
  <si>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</si>
  <si>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</si>
  <si>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</si>
  <si>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</si>
  <si>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</si>
  <si>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</si>
  <si>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</si>
  <si>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</si>
  <si>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</si>
  <si>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</si>
  <si>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</si>
  <si>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</si>
  <si>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</si>
  <si>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</si>
  <si>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</si>
  <si>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</si>
  <si>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</si>
  <si>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</si>
  <si>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</si>
  <si>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</si>
  <si>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</si>
  <si>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</si>
  <si>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</si>
  <si>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</si>
  <si>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</si>
  <si>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</si>
  <si>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</si>
  <si>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</si>
  <si>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</si>
  <si>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</si>
  <si>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</si>
  <si>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</si>
  <si>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</si>
  <si>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</si>
  <si>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</si>
  <si>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</si>
  <si>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</si>
  <si>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</si>
  <si>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</si>
  <si>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</si>
  <si>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</si>
  <si>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</si>
  <si>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</si>
  <si>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</si>
  <si>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</si>
  <si>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</si>
  <si>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</si>
  <si>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</si>
  <si>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</si>
  <si>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</si>
  <si>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</si>
  <si>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</si>
  <si>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</si>
  <si>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</si>
  <si>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</si>
  <si>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</si>
  <si>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</si>
  <si>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</si>
  <si>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</si>
  <si>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</si>
  <si>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</si>
  <si>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</si>
  <si>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</si>
  <si>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</si>
  <si>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</si>
  <si>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</si>
  <si>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</si>
  <si>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</si>
  <si>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</si>
  <si>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</si>
  <si>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</si>
  <si>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</si>
  <si>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</si>
  <si>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</si>
  <si>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</si>
  <si>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</si>
  <si>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</si>
  <si>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</si>
  <si>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</si>
  <si>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</si>
  <si>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</si>
  <si>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</si>
  <si>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</si>
  <si>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</si>
  <si>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</si>
  <si>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</si>
  <si>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</si>
  <si>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</si>
  <si>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</si>
  <si>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</si>
  <si>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</si>
  <si>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</si>
  <si>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</si>
  <si>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</si>
  <si>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</si>
  <si>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</si>
  <si>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</si>
  <si>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</si>
  <si>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</si>
  <si>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</si>
  <si>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</si>
  <si>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</si>
  <si>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</si>
  <si>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</si>
  <si>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</si>
  <si>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</si>
  <si>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</si>
  <si>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</si>
  <si>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</si>
  <si>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</si>
  <si>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</si>
  <si>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</si>
  <si>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</si>
  <si>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</si>
  <si>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</si>
  <si>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</si>
  <si>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</si>
  <si>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</si>
  <si>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</si>
  <si>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</si>
  <si>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</si>
  <si>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</si>
  <si>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</si>
  <si>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</si>
  <si>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</si>
  <si>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</si>
  <si>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</si>
  <si>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</si>
  <si>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</si>
  <si>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</si>
  <si>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</si>
  <si>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</si>
  <si>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</si>
  <si>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</si>
  <si>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</si>
  <si>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</si>
  <si>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</si>
  <si>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</si>
  <si>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</si>
  <si>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</si>
  <si>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</si>
  <si>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</si>
  <si>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</si>
  <si>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</si>
  <si>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</si>
  <si>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</si>
  <si>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</si>
  <si>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</si>
  <si>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</si>
  <si>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</si>
  <si>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</si>
  <si>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</si>
  <si>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</si>
  <si>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</si>
  <si>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</si>
  <si>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</si>
  <si>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</si>
  <si>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</si>
  <si>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</si>
  <si>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</si>
  <si>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</si>
  <si>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</si>
  <si>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</si>
  <si>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</si>
  <si>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</si>
  <si>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</si>
  <si>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</si>
  <si>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</si>
  <si>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</si>
  <si>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</si>
  <si>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</si>
  <si>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</si>
  <si>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</si>
  <si>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</si>
  <si>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</si>
  <si>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</si>
  <si>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</si>
  <si>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</si>
  <si>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</si>
  <si>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</si>
  <si>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</si>
  <si>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</si>
  <si>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</si>
  <si>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</si>
  <si>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</si>
  <si>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</si>
  <si>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</si>
  <si>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</si>
  <si>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</si>
  <si>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</si>
  <si>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</si>
  <si>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</si>
  <si>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</si>
  <si>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</si>
  <si>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</si>
  <si>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</si>
  <si>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</si>
  <si>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</si>
  <si>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</si>
  <si>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</si>
  <si>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</si>
  <si>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</si>
  <si>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</si>
  <si>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</si>
  <si>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</si>
  <si>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</si>
  <si>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</si>
  <si>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</si>
  <si>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</si>
  <si>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</si>
  <si>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</si>
  <si>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</si>
  <si>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</si>
  <si>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</si>
  <si>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</si>
  <si>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</si>
  <si>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</si>
  <si>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</si>
  <si>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</si>
  <si>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</si>
  <si>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</si>
  <si>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</si>
  <si>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</si>
  <si>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</si>
  <si>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</si>
  <si>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</si>
  <si>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</si>
  <si>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</si>
  <si>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</si>
  <si>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</si>
  <si>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</si>
  <si>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</si>
  <si>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</si>
  <si>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</si>
  <si>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</si>
  <si>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</si>
  <si>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</si>
  <si>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</si>
  <si>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</si>
  <si>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</si>
  <si>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</si>
  <si>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</si>
  <si>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</si>
  <si>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</si>
  <si>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</si>
  <si>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</si>
  <si>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</si>
  <si>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</si>
  <si>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</si>
  <si>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</si>
  <si>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</si>
  <si>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</si>
  <si>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</si>
  <si>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</si>
  <si>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</si>
  <si>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</si>
  <si>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</si>
  <si>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</si>
  <si>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</si>
  <si>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</si>
  <si>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</si>
  <si>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</si>
  <si>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</si>
  <si>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</si>
  <si>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</si>
  <si>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</si>
  <si>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</si>
  <si>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</si>
  <si>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</si>
  <si>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</si>
  <si>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</si>
  <si>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</si>
  <si>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</si>
  <si>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</si>
  <si>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</si>
  <si>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</si>
  <si>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</si>
  <si>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</si>
  <si>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</si>
  <si>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</si>
  <si>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</si>
  <si>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</si>
  <si>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</si>
  <si>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</si>
  <si>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</si>
  <si>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</si>
  <si>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</si>
  <si>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</si>
  <si>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</si>
  <si>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</si>
  <si>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</si>
  <si>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</si>
  <si>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</si>
  <si>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</si>
  <si>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</si>
  <si>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</si>
  <si>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</si>
  <si>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</si>
  <si>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</si>
  <si>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</si>
  <si>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</si>
  <si>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</si>
  <si>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</si>
  <si>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</si>
  <si>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</si>
  <si>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</si>
  <si>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</si>
  <si>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</si>
  <si>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</si>
  <si>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</si>
  <si>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</si>
  <si>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</si>
  <si>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</si>
  <si>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</si>
  <si>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</si>
  <si>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</si>
  <si>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</si>
  <si>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</si>
  <si>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</si>
  <si>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</si>
  <si>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</si>
  <si>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</si>
  <si>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</si>
  <si>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</si>
  <si>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</si>
  <si>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</si>
  <si>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</si>
  <si>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</si>
  <si>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</si>
  <si>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</si>
  <si>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</si>
  <si>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</si>
  <si>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</si>
  <si>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</si>
  <si>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</si>
  <si>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</si>
  <si>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</si>
  <si>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</si>
  <si>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</si>
  <si>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</si>
  <si>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</si>
  <si>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</si>
  <si>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</si>
  <si>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</si>
  <si>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</si>
  <si>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</si>
  <si>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</si>
  <si>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</si>
  <si>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</si>
  <si>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</si>
  <si>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</si>
  <si>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</si>
  <si>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</si>
  <si>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</si>
  <si>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</si>
  <si>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</si>
  <si>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</si>
  <si>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</si>
  <si>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</si>
  <si>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</si>
  <si>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</si>
  <si>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</si>
  <si>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</si>
  <si>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</si>
  <si>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</si>
  <si>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</si>
  <si>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</si>
  <si>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</si>
  <si>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</si>
  <si>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</si>
  <si>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</si>
  <si>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</si>
  <si>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</si>
  <si>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</si>
  <si>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</si>
  <si>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</si>
  <si>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</si>
  <si>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</si>
  <si>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</si>
  <si>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</si>
  <si>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</si>
  <si>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</si>
  <si>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</si>
  <si>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</si>
  <si>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</si>
  <si>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</si>
  <si>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</si>
  <si>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</si>
  <si>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</si>
  <si>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</si>
  <si>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</si>
  <si>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</si>
  <si>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</si>
  <si>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</si>
  <si>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</si>
  <si>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</si>
  <si>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</si>
  <si>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</si>
  <si>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</si>
  <si>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</si>
  <si>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</si>
  <si>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</si>
  <si>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</si>
  <si>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</si>
  <si>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</si>
  <si>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</si>
  <si>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</si>
  <si>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</si>
  <si>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</si>
  <si>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</si>
  <si>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</si>
  <si>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</si>
  <si>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</si>
  <si>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</si>
  <si>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</si>
  <si>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</si>
  <si>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</si>
  <si>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</si>
  <si>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</si>
  <si>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</si>
  <si>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</si>
  <si>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</si>
  <si>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</si>
  <si>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</si>
  <si>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</si>
  <si>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</si>
  <si>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</si>
  <si>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</si>
  <si>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</si>
  <si>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</si>
  <si>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</si>
  <si>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</si>
  <si>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</si>
  <si>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</si>
  <si>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</si>
  <si>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</si>
  <si>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</si>
  <si>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</si>
  <si>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</si>
  <si>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</si>
  <si>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</si>
  <si>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</si>
  <si>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</si>
  <si>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</si>
  <si>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</si>
  <si>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</si>
  <si>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</si>
  <si>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</si>
  <si>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</si>
  <si>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</si>
  <si>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</si>
  <si>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</si>
  <si>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</si>
  <si>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</si>
  <si>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</si>
  <si>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</si>
  <si>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</si>
  <si>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</si>
  <si>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</si>
  <si>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</si>
  <si>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</si>
  <si>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</si>
  <si>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</si>
  <si>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</si>
  <si>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</si>
  <si>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</si>
  <si>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</si>
  <si>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</si>
  <si>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</si>
  <si>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</si>
  <si>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</si>
  <si>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</si>
  <si>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</si>
  <si>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</si>
  <si>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</si>
  <si>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</si>
  <si>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</si>
  <si>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</si>
  <si>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</si>
  <si>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</si>
  <si>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</si>
  <si>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</si>
  <si>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</si>
  <si>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</si>
  <si>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</si>
  <si>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</si>
  <si>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</si>
  <si>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</si>
  <si>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</si>
  <si>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</si>
  <si>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</si>
  <si>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</si>
  <si>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</si>
  <si>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</si>
  <si>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</si>
  <si>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</si>
  <si>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</si>
  <si>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</si>
  <si>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</si>
  <si>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</si>
  <si>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</si>
  <si>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</si>
  <si>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</si>
  <si>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</si>
  <si>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</si>
  <si>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</si>
  <si>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</si>
  <si>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</si>
  <si>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</si>
  <si>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</si>
  <si>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</si>
  <si>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</si>
  <si>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</si>
  <si>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</si>
  <si>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</si>
  <si>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</si>
  <si>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</si>
  <si>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</si>
  <si>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</si>
  <si>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</si>
  <si>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</si>
  <si>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</si>
  <si>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</si>
  <si>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</si>
  <si>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</si>
  <si>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</si>
  <si>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</si>
  <si>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</si>
  <si>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</si>
  <si>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</si>
  <si>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</si>
  <si>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</si>
  <si>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</si>
  <si>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</si>
  <si>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</si>
  <si>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</si>
  <si>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</si>
  <si>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</si>
  <si>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</si>
  <si>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</si>
  <si>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</si>
  <si>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</si>
  <si>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</si>
  <si>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</si>
  <si>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</si>
  <si>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</si>
  <si>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</si>
  <si>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</si>
  <si>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</si>
  <si>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</si>
  <si>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</si>
  <si>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</si>
  <si>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</si>
  <si>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</si>
  <si>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</si>
  <si>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</si>
  <si>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</si>
  <si>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</si>
  <si>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</si>
  <si>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</si>
  <si>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</si>
  <si>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</si>
  <si>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</si>
  <si>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</si>
  <si>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</si>
  <si>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</si>
  <si>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</si>
  <si>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</si>
  <si>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</si>
  <si>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</si>
  <si>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</si>
  <si>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</si>
  <si>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</si>
  <si>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</si>
  <si>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</si>
  <si>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</si>
  <si>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</si>
  <si>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</si>
  <si>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</si>
  <si>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</si>
  <si>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</si>
  <si>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</si>
  <si>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</si>
  <si>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</si>
  <si>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</si>
  <si>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</si>
  <si>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</si>
  <si>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</si>
  <si>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</si>
  <si>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</si>
  <si>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</si>
  <si>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</si>
  <si>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</si>
  <si>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</si>
  <si>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</si>
  <si>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</si>
  <si>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</si>
  <si>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</si>
  <si>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</si>
  <si>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</si>
  <si>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</si>
  <si>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</si>
  <si>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</si>
  <si>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</si>
  <si>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</si>
  <si>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</si>
  <si>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</si>
  <si>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</si>
  <si>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</si>
  <si>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</si>
  <si>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</si>
  <si>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</si>
  <si>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</si>
  <si>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</si>
  <si>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</si>
  <si>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</si>
  <si>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</si>
  <si>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</si>
  <si>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</si>
  <si>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</si>
  <si>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</si>
  <si>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</si>
  <si>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</si>
  <si>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</si>
  <si>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</si>
  <si>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</si>
  <si>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</si>
  <si>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</si>
  <si>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</si>
  <si>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</si>
  <si>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</si>
  <si>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</si>
  <si>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</si>
  <si>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</si>
  <si>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</si>
  <si>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</si>
  <si>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</si>
  <si>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</si>
  <si>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</si>
  <si>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</si>
  <si>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</si>
  <si>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</si>
  <si>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</si>
  <si>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</si>
  <si>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</si>
  <si>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</si>
  <si>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</si>
  <si>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</si>
  <si>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</si>
  <si>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</si>
  <si>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</si>
  <si>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</si>
  <si>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</si>
  <si>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</si>
  <si>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</si>
  <si>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</si>
  <si>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</si>
  <si>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</si>
  <si>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</si>
  <si>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</si>
  <si>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</si>
  <si>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</si>
  <si>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</si>
  <si>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</si>
  <si>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</si>
  <si>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</si>
  <si>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</si>
  <si>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</si>
  <si>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</si>
  <si>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</si>
  <si>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</si>
  <si>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</si>
  <si>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</si>
  <si>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</si>
  <si>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</si>
  <si>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</si>
  <si>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</si>
  <si>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</si>
  <si>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</si>
  <si>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</si>
  <si>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</si>
  <si>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</si>
  <si>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</si>
  <si>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</si>
  <si>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</si>
  <si>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</si>
  <si>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</si>
  <si>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</si>
  <si>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</si>
  <si>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</si>
  <si>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</si>
  <si>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</si>
  <si>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</si>
  <si>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</si>
  <si>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</si>
  <si>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</si>
  <si>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</si>
  <si>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</si>
  <si>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</si>
  <si>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</si>
  <si>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</si>
  <si>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</si>
  <si>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</si>
  <si>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</si>
  <si>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</si>
  <si>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</si>
  <si>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</si>
  <si>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</si>
  <si>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</si>
  <si>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</si>
  <si>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</si>
  <si>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</si>
  <si>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</si>
  <si>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</si>
  <si>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</si>
  <si>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</si>
  <si>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</si>
  <si>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</si>
  <si>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</si>
  <si>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</si>
  <si>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</si>
  <si>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</si>
  <si>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</si>
  <si>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</si>
  <si>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</si>
  <si>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</si>
  <si>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</si>
  <si>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</si>
  <si>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</si>
  <si>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</si>
  <si>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</si>
  <si>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</si>
  <si>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</si>
  <si>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</si>
  <si>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</si>
  <si>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</si>
  <si>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</si>
  <si>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</si>
  <si>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</si>
  <si>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</si>
  <si>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</si>
  <si>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</si>
  <si>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</si>
  <si>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</si>
  <si>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</si>
  <si>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</si>
  <si>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</si>
  <si>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</si>
  <si>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</si>
  <si>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</si>
  <si>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</si>
  <si>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</si>
  <si>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</si>
  <si>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</si>
  <si>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</si>
  <si>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</si>
  <si>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</si>
  <si>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</si>
  <si>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</si>
  <si>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</si>
  <si>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</si>
  <si>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</si>
  <si>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</si>
  <si>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</si>
  <si>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</si>
  <si>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</si>
  <si>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</si>
  <si>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</si>
  <si>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</si>
  <si>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</si>
  <si>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</si>
  <si>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</si>
  <si>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</si>
  <si>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</si>
  <si>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</si>
  <si>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</si>
  <si>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</si>
  <si>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</si>
  <si>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</si>
  <si>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</si>
  <si>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</si>
  <si>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</si>
  <si>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</si>
  <si>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</si>
  <si>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</si>
  <si>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</si>
  <si>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</si>
  <si>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</si>
  <si>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</si>
  <si>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</si>
  <si>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</si>
  <si>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</si>
  <si>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</si>
  <si>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</si>
  <si>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</si>
  <si>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</si>
  <si>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</si>
  <si>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</si>
  <si>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</si>
  <si>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</si>
  <si>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</si>
  <si>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</si>
  <si>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</si>
  <si>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</si>
  <si>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</si>
  <si>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</si>
  <si>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</si>
  <si>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</si>
  <si>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</si>
  <si>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</si>
  <si>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</si>
  <si>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</si>
  <si>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</si>
  <si>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</si>
  <si>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</si>
  <si>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</si>
  <si>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</si>
  <si>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</si>
  <si>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</si>
  <si>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</si>
  <si>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</si>
  <si>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</si>
  <si>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</si>
  <si>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</si>
  <si>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</si>
  <si>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</si>
  <si>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</si>
  <si>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</si>
  <si>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</si>
  <si>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</si>
  <si>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</si>
  <si>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</si>
  <si>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</si>
  <si>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</si>
  <si>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</si>
  <si>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</si>
  <si>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</si>
  <si>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</si>
  <si>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</si>
  <si>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</si>
  <si>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</si>
  <si>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</si>
  <si>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</si>
  <si>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</si>
  <si>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</si>
  <si>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</si>
  <si>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</si>
  <si>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</si>
  <si>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</si>
  <si>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</si>
  <si>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</si>
  <si>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</si>
  <si>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</si>
  <si>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</si>
  <si>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</si>
  <si>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</si>
  <si>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</si>
  <si>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</si>
  <si>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</si>
  <si>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</si>
  <si>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</si>
  <si>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</si>
  <si>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</si>
  <si>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</si>
  <si>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</si>
  <si>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</si>
  <si>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</si>
  <si>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</si>
  <si>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</si>
  <si>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</si>
  <si>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</si>
  <si>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</si>
  <si>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</si>
  <si>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</si>
  <si>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</si>
  <si>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</si>
  <si>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</si>
  <si>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</si>
  <si>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</si>
  <si>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</si>
  <si>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</si>
  <si>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</si>
  <si>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</si>
  <si>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</si>
  <si>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</si>
  <si>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</si>
  <si>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</si>
  <si>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</si>
  <si>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</si>
  <si>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</si>
  <si>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</si>
  <si>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</si>
  <si>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</si>
  <si>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</si>
  <si>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</si>
  <si>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</si>
  <si>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</si>
  <si>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</si>
  <si>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</si>
  <si>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</si>
  <si>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</si>
  <si>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</si>
  <si>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</si>
  <si>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</si>
  <si>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</si>
  <si>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</si>
  <si>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</si>
  <si>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</si>
  <si>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</si>
  <si>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</si>
  <si>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</si>
  <si>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</si>
  <si>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</si>
  <si>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</si>
  <si>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</si>
  <si>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</si>
  <si>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</si>
  <si>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</si>
  <si>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</si>
  <si>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</si>
  <si>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</si>
  <si>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</si>
  <si>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</si>
  <si>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</si>
  <si>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</si>
  <si>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</si>
  <si>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</si>
  <si>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</si>
  <si>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</si>
  <si>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</si>
  <si>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</si>
  <si>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</si>
  <si>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</si>
  <si>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</si>
  <si>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</si>
  <si>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</si>
  <si>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</si>
  <si>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</si>
  <si>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</si>
  <si>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</si>
  <si>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</si>
  <si>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</si>
  <si>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</si>
  <si>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</si>
  <si>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</si>
  <si>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</si>
  <si>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</si>
  <si>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</si>
  <si>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</si>
  <si>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</si>
  <si>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</si>
  <si>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</si>
  <si>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</si>
  <si>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</si>
  <si>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</si>
  <si>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</si>
  <si>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</si>
  <si>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</si>
  <si>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</si>
  <si>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</si>
  <si>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</si>
  <si>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</si>
  <si>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</si>
  <si>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</si>
  <si>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</si>
  <si>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</si>
  <si>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</si>
  <si>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</si>
  <si>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</si>
  <si>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</si>
  <si>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</si>
  <si>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</si>
  <si>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</si>
  <si>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</si>
  <si>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</si>
  <si>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</si>
  <si>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</si>
  <si>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</si>
  <si>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</si>
  <si>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</si>
  <si>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</si>
  <si>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</si>
  <si>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</si>
  <si>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</si>
  <si>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</si>
  <si>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</si>
  <si>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</si>
  <si>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</si>
  <si>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</si>
  <si>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</si>
  <si>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</si>
  <si>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</si>
  <si>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</si>
  <si>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</si>
  <si>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</si>
  <si>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</si>
  <si>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</si>
  <si>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</si>
  <si>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</si>
  <si>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</si>
  <si>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</si>
  <si>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</si>
  <si>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</si>
  <si>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</si>
  <si>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</si>
  <si>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</si>
  <si>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</si>
  <si>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</si>
  <si>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</si>
  <si>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</si>
  <si>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</si>
  <si>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</si>
  <si>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</si>
  <si>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</si>
  <si>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</si>
  <si>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</si>
  <si>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</si>
  <si>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</si>
  <si>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</si>
  <si>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</si>
  <si>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</si>
  <si>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</si>
  <si>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</si>
  <si>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</si>
  <si>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</si>
  <si>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</si>
  <si>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</si>
  <si>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</si>
  <si>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</si>
  <si>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</si>
  <si>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</si>
  <si>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</si>
  <si>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</si>
  <si>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</si>
  <si>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</si>
  <si>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</si>
  <si>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</si>
  <si>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</si>
  <si>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</si>
  <si>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</si>
  <si>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</si>
  <si>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</si>
  <si>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</si>
  <si>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</si>
  <si>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</si>
  <si>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</si>
  <si>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</si>
  <si>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</si>
  <si>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</si>
  <si>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</si>
  <si>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</si>
  <si>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</si>
  <si>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</si>
  <si>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</si>
  <si>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</si>
  <si>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</si>
  <si>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</si>
  <si>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</si>
  <si>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</si>
  <si>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</si>
  <si>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</si>
  <si>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</si>
  <si>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</si>
  <si>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</si>
  <si>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</si>
  <si>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</si>
  <si>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</si>
  <si>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</si>
  <si>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</si>
  <si>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</si>
  <si>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</si>
  <si>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</si>
  <si>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</si>
  <si>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</si>
  <si>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</si>
  <si>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</si>
  <si>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</si>
  <si>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</si>
  <si>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</si>
  <si>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</si>
  <si>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</si>
  <si>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</si>
  <si>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</si>
  <si>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</si>
  <si>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</si>
  <si>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</si>
  <si>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</si>
  <si>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</si>
  <si>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</si>
  <si>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</si>
  <si>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</si>
  <si>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</si>
  <si>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</si>
  <si>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</si>
  <si>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</si>
  <si>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</si>
  <si>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</si>
  <si>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</si>
  <si>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</si>
  <si>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</si>
  <si>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</si>
  <si>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</si>
  <si>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</si>
  <si>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</si>
  <si>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</si>
  <si>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</si>
  <si>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</si>
  <si>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</si>
  <si>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</si>
  <si>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</si>
  <si>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</si>
  <si>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</si>
  <si>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</si>
  <si>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</si>
  <si>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</si>
  <si>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</si>
  <si>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</si>
  <si>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</si>
  <si>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</si>
  <si>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</si>
  <si>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</si>
  <si>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</si>
  <si>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</si>
  <si>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</si>
  <si>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</si>
  <si>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</si>
  <si>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</si>
  <si>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</si>
  <si>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</si>
  <si>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</si>
  <si>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</si>
  <si>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</si>
  <si>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</si>
  <si>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</si>
  <si>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</si>
  <si>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</si>
  <si>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</si>
  <si>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</si>
  <si>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</si>
  <si>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</si>
  <si>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</si>
  <si>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</si>
  <si>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</si>
  <si>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</si>
  <si>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</si>
  <si>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</si>
  <si>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</si>
  <si>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</si>
  <si>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</si>
  <si>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</si>
  <si>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</si>
  <si>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</si>
  <si>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</si>
  <si>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</si>
  <si>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</si>
  <si>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</si>
  <si>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</si>
  <si>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</si>
  <si>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</si>
  <si>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</si>
  <si>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</si>
  <si>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</si>
  <si>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</si>
  <si>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</si>
  <si>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</si>
  <si>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</si>
  <si>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</si>
  <si>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</si>
  <si>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</si>
  <si>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</si>
  <si>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</si>
  <si>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</si>
  <si>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</si>
  <si>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</si>
  <si>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</si>
  <si>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</si>
  <si>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</si>
  <si>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</si>
  <si>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</si>
  <si>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</si>
  <si>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</si>
  <si>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</si>
  <si>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</si>
  <si>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</si>
  <si>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</si>
  <si>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</si>
  <si>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</si>
  <si>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</si>
  <si>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</si>
  <si>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</si>
  <si>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</si>
  <si>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</si>
  <si>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</si>
  <si>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</si>
  <si>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</si>
  <si>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</si>
  <si>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</si>
  <si>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</si>
  <si>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</si>
  <si>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</si>
  <si>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</si>
  <si>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</si>
  <si>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</si>
  <si>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</si>
  <si>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</si>
  <si>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</si>
  <si>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</si>
  <si>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</si>
  <si>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</si>
  <si>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</si>
  <si>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</si>
  <si>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</si>
  <si>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</si>
  <si>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</si>
  <si>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</si>
  <si>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</si>
  <si>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</si>
  <si>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</si>
  <si>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</si>
  <si>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</si>
  <si>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</si>
  <si>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</si>
  <si>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</si>
  <si>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</si>
  <si>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</si>
  <si>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</si>
  <si>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</si>
  <si>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</si>
  <si>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</si>
  <si>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</si>
  <si>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</si>
  <si>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</si>
  <si>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</si>
  <si>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</si>
  <si>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</si>
  <si>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</si>
  <si>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</si>
  <si>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</si>
  <si>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</si>
  <si>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</si>
  <si>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</si>
  <si>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</si>
  <si>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</si>
  <si>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</si>
  <si>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</si>
  <si>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</si>
  <si>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</si>
  <si>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</si>
  <si>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</si>
  <si>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</si>
  <si>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</si>
  <si>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</si>
  <si>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</si>
  <si>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</si>
  <si>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</si>
  <si>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</si>
  <si>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</si>
  <si>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</si>
  <si>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</si>
  <si>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</si>
  <si>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</si>
  <si>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</si>
  <si>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</si>
  <si>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</si>
  <si>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</si>
  <si>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</si>
  <si>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</si>
  <si>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</si>
  <si>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</si>
  <si>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</si>
  <si>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</si>
  <si>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</si>
  <si>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</si>
  <si>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</si>
  <si>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</si>
  <si>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</si>
  <si>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</si>
  <si>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</si>
  <si>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</si>
  <si>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</si>
  <si>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</si>
  <si>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</si>
  <si>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</si>
  <si>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</si>
  <si>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</si>
  <si>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</si>
  <si>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</si>
  <si>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</si>
  <si>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</si>
  <si>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</si>
  <si>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</si>
  <si>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</si>
  <si>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</si>
  <si>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</si>
  <si>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</si>
  <si>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</si>
  <si>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</si>
  <si>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</si>
  <si>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</si>
  <si>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</si>
  <si>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</si>
  <si>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</si>
  <si>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</si>
  <si>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</si>
  <si>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</si>
  <si>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</si>
  <si>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</si>
  <si>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</si>
  <si>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</si>
  <si>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</si>
  <si>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</si>
  <si>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</si>
  <si>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</si>
  <si>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</si>
  <si>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</si>
  <si>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</si>
  <si>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</si>
  <si>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</si>
  <si>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</si>
  <si>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</si>
  <si>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</si>
  <si>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</si>
  <si>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</si>
  <si>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</si>
  <si>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</si>
  <si>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</si>
  <si>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</si>
  <si>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</si>
  <si>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</si>
  <si>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</si>
  <si>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</si>
  <si>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</si>
  <si>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</si>
  <si>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</si>
  <si>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</si>
  <si>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</si>
  <si>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</si>
  <si>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</si>
  <si>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</si>
  <si>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</si>
  <si>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</si>
  <si>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</si>
  <si>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</si>
  <si>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</si>
  <si>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</si>
  <si>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</si>
  <si>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</si>
  <si>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</si>
  <si>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</si>
  <si>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</si>
  <si>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</si>
  <si>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</si>
  <si>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</si>
  <si>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</si>
  <si>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</si>
  <si>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</si>
  <si>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</si>
  <si>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</si>
  <si>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</si>
  <si>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</si>
  <si>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</si>
  <si>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</si>
  <si>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</si>
  <si>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</si>
  <si>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</si>
  <si>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</si>
  <si>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</si>
  <si>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</si>
  <si>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</si>
  <si>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</si>
  <si>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</si>
  <si>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</si>
  <si>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</si>
  <si>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</si>
  <si>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</si>
  <si>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</si>
  <si>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</si>
  <si>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</si>
  <si>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</si>
  <si>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</si>
  <si>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</si>
  <si>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</si>
  <si>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</si>
  <si>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</si>
  <si>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</si>
  <si>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</si>
  <si>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</si>
  <si>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</si>
  <si>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</si>
  <si>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</si>
  <si>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</si>
  <si>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</si>
  <si>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</si>
  <si>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</si>
  <si>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</si>
  <si>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</si>
  <si>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</si>
  <si>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</si>
  <si>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</si>
  <si>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</si>
  <si>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</si>
  <si>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</si>
  <si>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</si>
  <si>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</si>
  <si>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</si>
  <si>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</si>
  <si>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</si>
  <si>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</si>
  <si>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</si>
  <si>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</si>
  <si>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</si>
  <si>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</si>
  <si>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</si>
  <si>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</si>
  <si>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</si>
  <si>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</si>
  <si>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</si>
  <si>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</si>
  <si>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</si>
  <si>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</si>
  <si>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</si>
  <si>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</si>
  <si>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</si>
  <si>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</si>
  <si>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</si>
  <si>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</si>
  <si>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</si>
  <si>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</si>
  <si>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</si>
  <si>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</si>
  <si>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</si>
  <si>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</si>
  <si>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</si>
  <si>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</si>
  <si>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</si>
  <si>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</si>
  <si>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</si>
  <si>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</si>
  <si>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</si>
  <si>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</si>
  <si>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</si>
  <si>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</si>
  <si>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</si>
  <si>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</si>
  <si>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</si>
  <si>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</si>
  <si>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</si>
  <si>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</si>
  <si>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</si>
  <si>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</si>
  <si>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</si>
  <si>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</si>
  <si>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</si>
  <si>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</si>
  <si>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</si>
  <si>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</si>
  <si>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</si>
  <si>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</si>
  <si>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</si>
  <si>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</si>
  <si>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</si>
  <si>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</si>
  <si>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</si>
  <si>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</si>
  <si>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</si>
  <si>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</si>
  <si>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</si>
  <si>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</si>
  <si>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</si>
  <si>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</si>
  <si>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</si>
  <si>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</si>
  <si>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</si>
  <si>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</si>
  <si>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</si>
  <si>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</si>
  <si>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</si>
  <si>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</si>
  <si>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</si>
  <si>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</si>
  <si>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</si>
  <si>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</si>
  <si>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</si>
  <si>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</si>
  <si>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</si>
  <si>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</si>
  <si>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</si>
  <si>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</si>
  <si>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</si>
  <si>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</si>
  <si>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</si>
  <si>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</si>
  <si>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</si>
  <si>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</si>
  <si>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</si>
  <si>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</si>
  <si>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</si>
  <si>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</si>
  <si>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</si>
  <si>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</si>
  <si>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</si>
  <si>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</si>
  <si>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</si>
  <si>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</si>
  <si>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</si>
  <si>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</si>
  <si>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</si>
  <si>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</si>
  <si>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</si>
  <si>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</si>
  <si>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</si>
  <si>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</si>
  <si>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</si>
  <si>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</si>
  <si>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</si>
  <si>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</si>
  <si>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</si>
  <si>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</si>
  <si>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</si>
  <si>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</si>
  <si>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</si>
  <si>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</si>
  <si>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</si>
  <si>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</si>
  <si>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</si>
  <si>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</si>
  <si>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</si>
  <si>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</si>
  <si>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</si>
  <si>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</si>
  <si>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</si>
  <si>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</si>
  <si>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</si>
  <si>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</si>
  <si>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</si>
  <si>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</si>
  <si>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</si>
  <si>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</si>
  <si>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</si>
  <si>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</si>
  <si>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</si>
  <si>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</si>
  <si>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</si>
  <si>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</si>
  <si>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</si>
  <si>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</si>
  <si>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</si>
  <si>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</si>
  <si>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</si>
  <si>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</si>
  <si>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</si>
  <si>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</si>
  <si>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</si>
  <si>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</si>
  <si>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</si>
  <si>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</si>
  <si>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</si>
  <si>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</si>
  <si>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</si>
  <si>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</si>
  <si>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</si>
  <si>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</si>
  <si>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</si>
  <si>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</si>
  <si>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</si>
  <si>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</si>
  <si>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</si>
  <si>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</si>
  <si>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</si>
  <si>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</si>
  <si>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</si>
  <si>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</si>
  <si>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</si>
  <si>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</si>
  <si>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</si>
  <si>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</si>
  <si>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</si>
  <si>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</si>
  <si>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</si>
  <si>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</si>
  <si>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</si>
  <si>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</si>
  <si>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</si>
  <si>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</si>
  <si>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</si>
  <si>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</si>
  <si>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</si>
  <si>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</si>
  <si>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</si>
  <si>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</si>
  <si>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</si>
  <si>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</si>
  <si>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</si>
  <si>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</si>
  <si>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</si>
  <si>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</si>
  <si>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</si>
  <si>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</si>
  <si>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</si>
  <si>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</si>
  <si>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</si>
  <si>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</si>
  <si>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</si>
  <si>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</si>
  <si>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</si>
  <si>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</si>
  <si>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</si>
  <si>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</si>
  <si>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</si>
  <si>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</si>
  <si>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</si>
  <si>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</si>
  <si>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</si>
  <si>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</si>
  <si>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</si>
  <si>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</si>
  <si>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</si>
  <si>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</si>
  <si>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</si>
  <si>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</si>
  <si>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</si>
  <si>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</si>
  <si>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</si>
  <si>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</si>
  <si>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</si>
  <si>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</si>
  <si>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</si>
  <si>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</si>
  <si>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</si>
  <si>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</si>
  <si>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</si>
  <si>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</si>
  <si>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</si>
  <si>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</si>
  <si>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</si>
  <si>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</si>
  <si>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</si>
  <si>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</si>
  <si>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</si>
  <si>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</si>
  <si>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</si>
  <si>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</si>
  <si>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</si>
  <si>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</si>
  <si>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</si>
  <si>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</si>
  <si>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</si>
  <si>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</si>
  <si>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</si>
  <si>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</si>
  <si>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</si>
  <si>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</si>
  <si>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</si>
  <si>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</si>
  <si>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</si>
  <si>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</si>
  <si>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</si>
  <si>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</si>
  <si>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</si>
  <si>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</si>
  <si>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</si>
  <si>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</si>
  <si>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</si>
  <si>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</si>
  <si>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</si>
  <si>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</si>
  <si>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</si>
  <si>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</si>
  <si>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</si>
  <si>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</si>
  <si>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</si>
  <si>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</si>
  <si>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</si>
  <si>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</si>
  <si>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</si>
  <si>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</si>
  <si>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</si>
  <si>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</si>
  <si>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</si>
  <si>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</si>
  <si>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</si>
  <si>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</si>
  <si>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</si>
  <si>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</si>
  <si>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</si>
  <si>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</si>
  <si>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</si>
  <si>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</si>
  <si>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</si>
  <si>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</si>
  <si>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</si>
  <si>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</si>
  <si>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</si>
  <si>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</si>
  <si>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</si>
  <si>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</si>
  <si>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</si>
  <si>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</si>
  <si>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</si>
  <si>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</si>
  <si>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</si>
  <si>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</si>
  <si>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</si>
  <si>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</si>
  <si>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</si>
  <si>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</si>
  <si>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</si>
  <si>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</si>
  <si>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</si>
  <si>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</si>
  <si>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</si>
  <si>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</si>
  <si>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</si>
  <si>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</si>
  <si>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</si>
  <si>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</si>
  <si>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</si>
  <si>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</si>
  <si>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</si>
  <si>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</si>
  <si>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</si>
  <si>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</si>
  <si>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</si>
  <si>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</si>
  <si>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</si>
  <si>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</si>
  <si>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</si>
  <si>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</si>
  <si>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</si>
  <si>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</si>
  <si>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</si>
  <si>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</si>
  <si>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</si>
  <si>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</si>
  <si>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</si>
  <si>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</si>
  <si>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</si>
  <si>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</si>
  <si>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</si>
  <si>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</si>
  <si>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</si>
  <si>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</si>
  <si>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</si>
  <si>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</si>
  <si>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</si>
  <si>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</si>
  <si>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</si>
  <si>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</si>
  <si>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</si>
  <si>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</si>
  <si>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</si>
  <si>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</si>
  <si>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</si>
  <si>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</si>
  <si>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</si>
  <si>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</si>
  <si>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</si>
  <si>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</si>
  <si>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</si>
  <si>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</si>
  <si>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</si>
  <si>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</si>
  <si>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</si>
  <si>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</si>
  <si>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</si>
  <si>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</si>
  <si>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</si>
  <si>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</si>
  <si>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</si>
  <si>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</si>
  <si>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</si>
  <si>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</si>
  <si>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</si>
  <si>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</si>
  <si>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</si>
  <si>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</si>
  <si>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</si>
  <si>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</si>
  <si>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</si>
  <si>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</si>
  <si>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</si>
  <si>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</si>
  <si>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</si>
  <si>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</si>
  <si>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</si>
  <si>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</si>
  <si>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</si>
  <si>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</si>
  <si>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</si>
  <si>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</si>
  <si>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</si>
  <si>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</si>
  <si>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</si>
  <si>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</si>
  <si>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</si>
  <si>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</si>
  <si>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</si>
  <si>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</si>
  <si>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</si>
  <si>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</si>
  <si>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</si>
  <si>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</si>
  <si>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</si>
  <si>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</si>
  <si>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</si>
  <si>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</si>
  <si>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</si>
  <si>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</si>
  <si>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</si>
  <si>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</si>
  <si>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</si>
  <si>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</si>
  <si>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</si>
  <si>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</si>
  <si>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</si>
  <si>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</si>
  <si>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</si>
  <si>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</si>
  <si>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</si>
  <si>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</si>
  <si>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</si>
  <si>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</si>
  <si>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</si>
  <si>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</si>
  <si>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</si>
  <si>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</si>
  <si>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</si>
  <si>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</si>
  <si>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</si>
  <si>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</si>
  <si>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</si>
  <si>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</si>
  <si>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</si>
  <si>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</si>
  <si>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</si>
  <si>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</si>
  <si>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</si>
  <si>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</si>
  <si>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</si>
  <si>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</si>
  <si>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</si>
  <si>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</si>
  <si>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</si>
  <si>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</si>
  <si>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</si>
  <si>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</si>
  <si>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</si>
  <si>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</si>
  <si>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</si>
  <si>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</si>
  <si>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</si>
  <si>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</si>
  <si>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</si>
  <si>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</si>
  <si>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</si>
  <si>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</si>
  <si>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</si>
  <si>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</si>
  <si>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</si>
  <si>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</si>
  <si>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</si>
  <si>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</si>
  <si>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</si>
  <si>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</si>
  <si>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</si>
  <si>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</si>
  <si>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</si>
  <si>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</si>
  <si>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</si>
  <si>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</si>
  <si>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</si>
  <si>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</si>
  <si>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</si>
  <si>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</si>
  <si>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</si>
  <si>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</si>
  <si>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</si>
  <si>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</si>
  <si>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</si>
  <si>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</si>
  <si>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</si>
  <si>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</si>
  <si>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</si>
  <si>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</si>
  <si>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</si>
  <si>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</si>
  <si>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</si>
  <si>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</si>
  <si>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</si>
  <si>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</si>
  <si>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</si>
  <si>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</si>
  <si>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</si>
  <si>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</si>
  <si>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</si>
  <si>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</si>
  <si>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</si>
  <si>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</si>
  <si>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</si>
  <si>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</si>
  <si>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</si>
  <si>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</si>
  <si>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</si>
  <si>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</si>
  <si>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</si>
  <si>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</si>
  <si>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</si>
  <si>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</si>
  <si>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</si>
  <si>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</si>
  <si>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</si>
  <si>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</si>
  <si>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</si>
  <si>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</si>
  <si>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</si>
  <si>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</si>
  <si>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</si>
  <si>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</si>
  <si>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</si>
  <si>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</si>
  <si>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</si>
  <si>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</si>
  <si>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</si>
  <si>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</si>
  <si>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</si>
  <si>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</si>
  <si>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</si>
  <si>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</si>
  <si>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</si>
  <si>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</si>
  <si>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</si>
  <si>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</si>
  <si>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</si>
  <si>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</si>
  <si>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</si>
  <si>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</si>
  <si>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</si>
  <si>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</si>
  <si>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</si>
  <si>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</si>
  <si>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</si>
  <si>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</si>
  <si>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</si>
  <si>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</si>
  <si>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</si>
  <si>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</si>
  <si>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</si>
  <si>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</si>
  <si>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</si>
  <si>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</si>
  <si>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</si>
  <si>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</si>
  <si>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</si>
  <si>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</si>
  <si>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</si>
  <si>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</si>
  <si>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</si>
  <si>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</si>
  <si>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</si>
  <si>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</si>
  <si>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</si>
  <si>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</si>
  <si>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</si>
  <si>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</si>
  <si>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</si>
  <si>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</si>
  <si>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</si>
  <si>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</si>
  <si>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</si>
  <si>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</si>
  <si>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</si>
  <si>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</si>
  <si>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</si>
  <si>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</si>
  <si>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</si>
  <si>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</si>
  <si>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</si>
  <si>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</si>
  <si>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</si>
  <si>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</si>
  <si>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</si>
  <si>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</si>
  <si>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</si>
  <si>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</si>
  <si>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</si>
  <si>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</si>
  <si>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</si>
  <si>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</si>
  <si>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</si>
  <si>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</si>
  <si>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</si>
  <si>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</si>
  <si>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</si>
  <si>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</si>
  <si>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</si>
  <si>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</si>
  <si>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</si>
  <si>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</si>
  <si>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</si>
  <si>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</si>
  <si>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</si>
  <si>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</si>
  <si>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</si>
  <si>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</si>
  <si>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</si>
  <si>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</si>
  <si>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</si>
  <si>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</si>
  <si>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</si>
  <si>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</si>
  <si>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</si>
  <si>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</si>
  <si>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</si>
  <si>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</si>
  <si>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</si>
  <si>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</si>
  <si>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</si>
  <si>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</si>
  <si>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</si>
  <si>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</si>
  <si>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</si>
  <si>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</si>
  <si>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</si>
  <si>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</si>
  <si>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</si>
  <si>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</si>
  <si>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</si>
  <si>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</si>
  <si>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</si>
  <si>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</si>
  <si>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</si>
  <si>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</si>
  <si>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</si>
  <si>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</si>
  <si>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</si>
  <si>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</si>
  <si>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</si>
  <si>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</si>
  <si>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</si>
  <si>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</si>
  <si>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</si>
  <si>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</si>
  <si>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</si>
  <si>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</si>
  <si>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</si>
  <si>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</si>
  <si>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</si>
  <si>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</si>
  <si>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</si>
  <si>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</si>
  <si>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</si>
  <si>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</si>
  <si>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</si>
  <si>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</si>
  <si>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</si>
  <si>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</si>
  <si>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</si>
  <si>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</si>
  <si>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</si>
  <si>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</si>
  <si>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</si>
  <si>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</si>
  <si>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</si>
  <si>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</si>
  <si>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</si>
  <si>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</si>
  <si>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</si>
  <si>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</si>
  <si>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</si>
  <si>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</si>
  <si>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</si>
  <si>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</si>
  <si>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</si>
  <si>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</si>
  <si>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</si>
  <si>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</si>
  <si>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</si>
  <si>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</si>
  <si>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</si>
  <si>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</si>
  <si>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</si>
  <si>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</si>
  <si>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</si>
  <si>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</si>
  <si>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</si>
  <si>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</si>
  <si>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</si>
  <si>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</si>
  <si>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</si>
  <si>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</si>
  <si>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</si>
  <si>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</si>
  <si>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</si>
  <si>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</si>
  <si>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</si>
  <si>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</si>
  <si>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</si>
  <si>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</si>
  <si>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</si>
  <si>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</si>
  <si>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</si>
  <si>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</si>
  <si>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</si>
  <si>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</si>
  <si>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</si>
  <si>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</si>
  <si>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</si>
  <si>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</si>
  <si>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</si>
  <si>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</si>
  <si>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</si>
  <si>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</si>
  <si>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</si>
  <si>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</si>
  <si>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</si>
  <si>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</si>
  <si>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</si>
  <si>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</si>
  <si>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</si>
  <si>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</si>
  <si>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</si>
  <si>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</si>
  <si>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</si>
  <si>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</si>
  <si>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</si>
  <si>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</si>
  <si>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</si>
  <si>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</si>
  <si>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</si>
  <si>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</si>
  <si>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</si>
  <si>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</si>
  <si>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</si>
  <si>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</si>
  <si>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</si>
  <si>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</si>
  <si>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</si>
  <si>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</si>
  <si>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</si>
  <si>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</si>
  <si>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</si>
  <si>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</si>
  <si>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</si>
  <si>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</si>
  <si>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</si>
  <si>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</si>
  <si>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</si>
  <si>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</si>
  <si>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</si>
  <si>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</si>
  <si>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</si>
  <si>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</si>
  <si>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</si>
  <si>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</si>
  <si>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</si>
  <si>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</si>
  <si>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</si>
  <si>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</si>
  <si>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</si>
  <si>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</si>
  <si>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</si>
  <si>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</si>
  <si>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</si>
  <si>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</si>
  <si>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</si>
  <si>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</si>
  <si>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</si>
  <si>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</si>
  <si>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</si>
  <si>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</si>
  <si>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</si>
  <si>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</si>
  <si>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</si>
  <si>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</si>
  <si>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</si>
  <si>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</si>
  <si>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</si>
  <si>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</si>
  <si>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</si>
  <si>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</si>
  <si>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</si>
  <si>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</si>
  <si>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</si>
  <si>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</si>
  <si>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</si>
  <si>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</si>
  <si>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</si>
  <si>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</si>
  <si>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</si>
  <si>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</si>
  <si>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</si>
  <si>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</si>
  <si>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</si>
  <si>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</si>
  <si>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</si>
  <si>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</si>
  <si>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</si>
  <si>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</si>
  <si>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</si>
  <si>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</si>
  <si>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</si>
  <si>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</si>
  <si>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</si>
  <si>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</si>
  <si>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</si>
  <si>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</si>
  <si>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</si>
  <si>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</si>
  <si>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</si>
  <si>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</si>
  <si>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</si>
  <si>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</si>
  <si>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</si>
  <si>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</si>
  <si>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</si>
  <si>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</si>
  <si>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</si>
  <si>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</si>
  <si>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</si>
  <si>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</si>
  <si>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</si>
  <si>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</si>
  <si>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</si>
  <si>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</si>
  <si>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</si>
  <si>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</si>
  <si>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</si>
  <si>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</si>
  <si>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</si>
  <si>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</si>
  <si>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</si>
  <si>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</si>
  <si>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</si>
  <si>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</si>
  <si>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</si>
  <si>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</si>
  <si>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</si>
  <si>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</si>
  <si>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</si>
  <si>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</si>
  <si>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</si>
  <si>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</si>
  <si>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</si>
  <si>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</si>
  <si>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</si>
  <si>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</si>
  <si>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</si>
  <si>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</si>
  <si>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</si>
  <si>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</si>
  <si>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</si>
  <si>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</si>
  <si>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</si>
  <si>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</si>
  <si>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</si>
  <si>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</si>
  <si>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</si>
  <si>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</si>
  <si>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</si>
  <si>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</si>
  <si>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</si>
  <si>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</si>
  <si>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</si>
  <si>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</si>
  <si>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</si>
  <si>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</si>
  <si>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</si>
  <si>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</si>
  <si>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</si>
  <si>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</si>
  <si>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</si>
  <si>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</si>
  <si>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</si>
  <si>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</si>
  <si>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</si>
  <si>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</si>
  <si>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</si>
  <si>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</si>
  <si>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</si>
  <si>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</si>
  <si>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</si>
  <si>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</si>
  <si>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</si>
  <si>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</si>
  <si>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</si>
  <si>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</si>
  <si>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</si>
  <si>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</si>
  <si>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</si>
  <si>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</si>
  <si>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</si>
  <si>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</si>
  <si>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</si>
  <si>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</si>
  <si>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</si>
  <si>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</si>
  <si>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</si>
  <si>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</si>
  <si>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</si>
  <si>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</si>
  <si>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</si>
  <si>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</si>
  <si>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</si>
  <si>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</si>
  <si>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</si>
  <si>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</si>
  <si>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</si>
  <si>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</si>
  <si>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</si>
  <si>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</si>
  <si>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</si>
  <si>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</si>
  <si>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</si>
  <si>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</si>
  <si>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</si>
  <si>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</si>
  <si>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</si>
  <si>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</si>
  <si>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</si>
  <si>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</si>
  <si>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</si>
  <si>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</si>
  <si>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</si>
  <si>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</si>
  <si>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</si>
  <si>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</si>
  <si>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</si>
  <si>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</si>
  <si>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</si>
  <si>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</si>
  <si>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</si>
  <si>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</si>
  <si>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</si>
  <si>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</si>
  <si>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</si>
  <si>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</si>
  <si>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</si>
  <si>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</si>
  <si>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</si>
  <si>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</si>
  <si>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</si>
  <si>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</si>
  <si>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</si>
  <si>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</si>
  <si>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</si>
  <si>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</si>
  <si>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</si>
  <si>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</si>
  <si>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</si>
  <si>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</si>
  <si>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</si>
  <si>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</si>
  <si>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</si>
  <si>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</si>
  <si>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</si>
  <si>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</si>
  <si>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</si>
  <si>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</si>
  <si>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</si>
  <si>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</si>
  <si>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</si>
  <si>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</si>
  <si>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</si>
  <si>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</si>
  <si>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</si>
  <si>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</si>
  <si>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</si>
  <si>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</si>
  <si>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</si>
  <si>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</si>
  <si>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</si>
  <si>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</si>
  <si>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</si>
  <si>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</si>
  <si>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</si>
  <si>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</si>
  <si>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</si>
  <si>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</si>
  <si>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</si>
  <si>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</si>
  <si>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</si>
  <si>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</si>
  <si>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</si>
  <si>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</si>
  <si>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</si>
  <si>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</si>
  <si>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</si>
  <si>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</si>
  <si>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</si>
  <si>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</si>
  <si>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</si>
  <si>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</si>
  <si>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</si>
  <si>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</si>
  <si>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</si>
  <si>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</si>
  <si>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</si>
  <si>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</si>
  <si>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</si>
  <si>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</si>
  <si>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</si>
  <si>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</si>
  <si>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</si>
  <si>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</si>
  <si>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</si>
  <si>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</si>
  <si>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</si>
  <si>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</si>
  <si>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</si>
  <si>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</si>
  <si>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</si>
  <si>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</si>
  <si>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</si>
  <si>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</si>
  <si>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</si>
  <si>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</si>
  <si>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</si>
  <si>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</si>
  <si>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</si>
  <si>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</si>
  <si>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</si>
  <si>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</si>
  <si>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</si>
  <si>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</si>
  <si>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</si>
  <si>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</si>
  <si>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</si>
  <si>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</si>
  <si>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</si>
  <si>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</si>
  <si>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</si>
  <si>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</si>
  <si>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</si>
  <si>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</si>
  <si>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</si>
  <si>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</si>
  <si>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</si>
  <si>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</si>
  <si>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</si>
  <si>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</si>
  <si>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</si>
  <si>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</si>
  <si>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</si>
  <si>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</si>
  <si>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</si>
  <si>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</si>
  <si>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</si>
  <si>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</si>
  <si>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</si>
  <si>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</si>
  <si>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</si>
  <si>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</si>
  <si>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</si>
  <si>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</si>
  <si>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</si>
  <si>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</si>
  <si>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</si>
  <si>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</si>
  <si>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</si>
  <si>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</si>
  <si>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</si>
  <si>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</si>
  <si>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</si>
  <si>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</si>
  <si>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</si>
  <si>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</si>
  <si>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</si>
  <si>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</si>
  <si>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</si>
  <si>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</si>
  <si>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</si>
  <si>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</si>
  <si>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</si>
  <si>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</si>
  <si>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</si>
  <si>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</si>
  <si>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</si>
  <si>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</si>
  <si>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</si>
  <si>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</si>
  <si>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</si>
  <si>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</si>
  <si>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</si>
  <si>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</si>
  <si>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</si>
  <si>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</si>
  <si>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</si>
  <si>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</si>
  <si>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</si>
  <si>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</si>
  <si>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</si>
  <si>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</si>
  <si>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</si>
  <si>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</si>
  <si>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</si>
  <si>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</si>
  <si>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</si>
  <si>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</si>
  <si>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</si>
  <si>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</si>
  <si>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</si>
  <si>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</si>
  <si>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</si>
  <si>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</si>
  <si>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</si>
  <si>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</si>
  <si>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</si>
  <si>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</si>
  <si>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</si>
  <si>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</si>
  <si>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</si>
  <si>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</si>
  <si>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</si>
  <si>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</si>
  <si>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</si>
  <si>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</si>
  <si>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</si>
  <si>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</si>
  <si>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</si>
  <si>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</si>
  <si>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</si>
  <si>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</si>
  <si>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</si>
  <si>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</si>
  <si>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</si>
  <si>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</si>
  <si>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</si>
  <si>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</si>
  <si>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</si>
  <si>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</si>
  <si>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</si>
  <si>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</si>
  <si>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</si>
  <si>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</si>
  <si>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</si>
  <si>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</si>
  <si>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</si>
  <si>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</si>
  <si>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</si>
  <si>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</si>
  <si>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</si>
  <si>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</si>
  <si>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</si>
  <si>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</si>
  <si>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</si>
  <si>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</si>
  <si>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</si>
  <si>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</si>
  <si>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</si>
  <si>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</si>
  <si>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</si>
  <si>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</si>
  <si>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</si>
  <si>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</si>
  <si>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</si>
  <si>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</si>
  <si>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</si>
  <si>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</si>
  <si>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</si>
  <si>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</si>
  <si>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</si>
  <si>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</si>
  <si>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</si>
  <si>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</si>
  <si>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</si>
  <si>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</si>
  <si>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</si>
  <si>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</si>
  <si>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</si>
  <si>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</si>
  <si>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</si>
  <si>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</si>
  <si>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</si>
  <si>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</si>
  <si>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</si>
  <si>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</si>
  <si>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</si>
  <si>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</si>
  <si>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</si>
  <si>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</si>
  <si>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</si>
  <si>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</si>
  <si>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</si>
  <si>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</si>
  <si>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</si>
  <si>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</si>
  <si>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</si>
  <si>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</si>
  <si>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</si>
  <si>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</si>
  <si>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</si>
  <si>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</si>
  <si>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</si>
  <si>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</si>
  <si>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</si>
  <si>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</si>
  <si>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</si>
  <si>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</si>
  <si>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</si>
  <si>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</si>
  <si>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</si>
  <si>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</si>
  <si>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</si>
  <si>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</si>
  <si>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</si>
  <si>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</si>
  <si>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</si>
  <si>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</si>
  <si>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</si>
  <si>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</si>
  <si>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</si>
  <si>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</si>
  <si>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</si>
  <si>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</si>
  <si>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</si>
  <si>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</si>
  <si>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</si>
  <si>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</si>
  <si>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</si>
  <si>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</si>
  <si>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</si>
  <si>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</si>
  <si>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</si>
  <si>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</si>
  <si>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</si>
  <si>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</si>
  <si>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</si>
  <si>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</si>
  <si>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</si>
  <si>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</si>
  <si>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</si>
  <si>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</si>
  <si>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</si>
  <si>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</si>
  <si>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</si>
  <si>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</si>
  <si>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</si>
  <si>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</si>
  <si>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</si>
  <si>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</si>
  <si>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</si>
  <si>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</si>
  <si>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</si>
  <si>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</si>
  <si>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</si>
  <si>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</si>
  <si>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</si>
  <si>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</si>
  <si>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</si>
  <si>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</si>
  <si>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</si>
  <si>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</si>
  <si>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</si>
  <si>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</si>
  <si>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</si>
  <si>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</si>
  <si>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</si>
  <si>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</si>
  <si>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</si>
  <si>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</si>
  <si>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</si>
  <si>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</si>
  <si>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</si>
  <si>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</si>
  <si>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</si>
  <si>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</si>
  <si>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</si>
  <si>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</si>
  <si>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</si>
  <si>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</si>
  <si>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</si>
  <si>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</si>
  <si>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</si>
  <si>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</si>
  <si>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</si>
  <si>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</si>
  <si>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</si>
  <si>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</si>
  <si>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</si>
  <si>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</si>
  <si>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</si>
  <si>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</si>
  <si>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</si>
  <si>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</si>
  <si>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</si>
  <si>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</si>
  <si>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</si>
  <si>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</si>
  <si>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</si>
  <si>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</si>
  <si>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</si>
  <si>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</si>
  <si>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</si>
  <si>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</si>
  <si>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</si>
  <si>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</si>
  <si>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</si>
  <si>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</si>
  <si>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</si>
  <si>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</si>
  <si>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</si>
  <si>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</si>
  <si>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</si>
  <si>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</si>
  <si>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</si>
  <si>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</si>
  <si>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</si>
  <si>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</si>
  <si>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</si>
  <si>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</si>
  <si>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</si>
  <si>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</si>
  <si>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</si>
  <si>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</si>
  <si>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</si>
  <si>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</si>
  <si>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</si>
  <si>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</si>
  <si>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</si>
  <si>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</si>
  <si>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</si>
  <si>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</si>
  <si>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</si>
  <si>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</si>
  <si>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</si>
  <si>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</si>
  <si>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</si>
  <si>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</si>
  <si>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</si>
  <si>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</si>
  <si>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</si>
  <si>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</si>
  <si>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</si>
  <si>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</si>
  <si>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</si>
  <si>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</si>
  <si>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</si>
  <si>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</si>
  <si>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</si>
  <si>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</si>
  <si>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</si>
  <si>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</si>
  <si>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</si>
  <si>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</si>
  <si>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</si>
  <si>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</si>
  <si>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</si>
  <si>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</si>
  <si>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</si>
  <si>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</si>
  <si>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</si>
  <si>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</si>
  <si>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</si>
  <si>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</si>
  <si>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</si>
  <si>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</si>
  <si>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</si>
  <si>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</si>
  <si>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</si>
  <si>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</si>
  <si>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</si>
  <si>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</si>
  <si>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</si>
  <si>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</si>
  <si>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</si>
  <si>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</si>
  <si>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</si>
  <si>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</si>
  <si>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</si>
  <si>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</si>
  <si>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</si>
  <si>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</si>
  <si>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</si>
  <si>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</si>
  <si>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</si>
  <si>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</si>
  <si>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</si>
  <si>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</si>
  <si>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</si>
  <si>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</si>
  <si>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</si>
  <si>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</si>
  <si>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</si>
  <si>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</si>
  <si>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</si>
  <si>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</si>
  <si>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</si>
  <si>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</si>
  <si>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</si>
  <si>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</si>
  <si>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</si>
  <si>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</si>
  <si>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</si>
  <si>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</si>
  <si>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</si>
  <si>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</si>
  <si>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</si>
  <si>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</si>
  <si>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</si>
  <si>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</si>
  <si>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</si>
  <si>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</si>
  <si>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</si>
  <si>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</si>
  <si>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</si>
  <si>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</si>
  <si>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</si>
  <si>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</si>
  <si>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</si>
  <si>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</si>
  <si>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</si>
  <si>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</si>
  <si>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</si>
  <si>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</si>
  <si>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</si>
  <si>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</si>
  <si>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</si>
  <si>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</si>
  <si>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</si>
  <si>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</si>
  <si>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</si>
  <si>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</si>
  <si>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</si>
  <si>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</si>
  <si>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</si>
  <si>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</si>
  <si>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</si>
  <si>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</si>
  <si>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</si>
  <si>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</si>
  <si>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</si>
  <si>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</si>
  <si>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</si>
  <si>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</si>
  <si>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</si>
  <si>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</si>
  <si>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</si>
  <si>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</si>
  <si>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</si>
  <si>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</si>
  <si>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</si>
  <si>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</si>
  <si>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</si>
  <si>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</si>
  <si>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</si>
  <si>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</si>
  <si>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</si>
  <si>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</si>
  <si>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</si>
  <si>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</si>
  <si>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</si>
  <si>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</si>
  <si>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</si>
  <si>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</si>
  <si>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</si>
  <si>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</si>
  <si>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</si>
  <si>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</si>
  <si>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</si>
  <si>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</si>
  <si>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</si>
  <si>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</si>
  <si>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</si>
  <si>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</si>
  <si>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</si>
  <si>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</si>
  <si>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</si>
  <si>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</si>
  <si>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</si>
  <si>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</si>
  <si>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</si>
  <si>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</si>
  <si>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</si>
  <si>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</si>
  <si>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</si>
  <si>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</si>
  <si>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</si>
  <si>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</si>
  <si>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</si>
  <si>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</si>
  <si>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</si>
  <si>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</si>
  <si>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</si>
  <si>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</si>
  <si>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</si>
  <si>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</si>
  <si>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</si>
  <si>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</si>
  <si>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</si>
  <si>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</si>
  <si>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</si>
  <si>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</si>
  <si>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</si>
  <si>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</si>
  <si>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</si>
  <si>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</si>
  <si>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</si>
  <si>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</si>
  <si>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</si>
  <si>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</si>
  <si>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</si>
  <si>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</si>
  <si>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</si>
  <si>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</si>
  <si>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</si>
  <si>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</si>
  <si>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</si>
  <si>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</si>
  <si>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</si>
  <si>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</si>
  <si>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</si>
  <si>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</si>
  <si>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</si>
  <si>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</si>
  <si>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</si>
  <si>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</si>
  <si>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</si>
  <si>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</si>
  <si>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</si>
  <si>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</si>
  <si>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</si>
  <si>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</si>
  <si>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</si>
  <si>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</si>
  <si>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</si>
  <si>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</si>
  <si>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</si>
  <si>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</si>
  <si>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</si>
  <si>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</si>
  <si>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</si>
  <si>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</si>
  <si>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</si>
  <si>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</si>
  <si>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</si>
  <si>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</si>
  <si>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</si>
  <si>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</si>
  <si>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</si>
  <si>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</si>
  <si>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</si>
  <si>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</si>
  <si>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</si>
  <si>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</si>
  <si>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</si>
  <si>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</si>
  <si>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</si>
  <si>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</si>
  <si>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</si>
  <si>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</si>
  <si>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</si>
  <si>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</si>
  <si>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</si>
  <si>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</si>
  <si>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</si>
  <si>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</si>
  <si>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</si>
  <si>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</si>
  <si>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</si>
  <si>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</si>
  <si>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</si>
  <si>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</si>
  <si>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</si>
  <si>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</si>
  <si>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</si>
  <si>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</si>
  <si>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</si>
  <si>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</si>
  <si>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</si>
  <si>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</si>
  <si>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</si>
  <si>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</si>
  <si>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</si>
  <si>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</si>
  <si>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</si>
  <si>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</si>
  <si>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</si>
  <si>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</si>
  <si>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</si>
  <si>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</si>
  <si>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</si>
  <si>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</si>
  <si>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</si>
  <si>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</si>
  <si>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</si>
  <si>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</si>
  <si>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</si>
  <si>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</si>
  <si>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</si>
  <si>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</si>
  <si>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</si>
  <si>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</si>
  <si>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</si>
  <si>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</si>
  <si>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</si>
  <si>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</si>
  <si>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</si>
  <si>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</si>
  <si>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</si>
  <si>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</si>
  <si>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</si>
  <si>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</si>
  <si>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</si>
  <si>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</si>
  <si>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</si>
  <si>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</si>
  <si>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</si>
  <si>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</si>
  <si>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</si>
  <si>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</si>
  <si>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</si>
  <si>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</si>
  <si>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</si>
  <si>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</si>
  <si>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</si>
  <si>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</si>
  <si>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</si>
  <si>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</si>
  <si>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</si>
  <si>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</si>
  <si>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</si>
  <si>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</si>
  <si>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</si>
  <si>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</si>
  <si>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</si>
  <si>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</si>
  <si>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</si>
  <si>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</si>
  <si>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</si>
  <si>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</si>
  <si>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</si>
  <si>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</si>
  <si>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</si>
  <si>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</si>
  <si>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</si>
  <si>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</si>
  <si>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</si>
  <si>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</si>
  <si>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</si>
  <si>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</si>
  <si>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</si>
  <si>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</si>
  <si>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</si>
  <si>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</si>
  <si>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</si>
  <si>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</si>
  <si>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</si>
  <si>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</si>
  <si>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</si>
  <si>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</si>
  <si>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</si>
  <si>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</si>
  <si>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</si>
  <si>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</si>
  <si>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</si>
  <si>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</si>
  <si>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</si>
  <si>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</si>
  <si>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</si>
  <si>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</si>
  <si>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</si>
  <si>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</si>
  <si>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</si>
  <si>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</si>
  <si>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</si>
  <si>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</si>
  <si>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</si>
  <si>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</si>
  <si>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</si>
  <si>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</si>
  <si>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</si>
  <si>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</si>
  <si>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</si>
  <si>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</si>
  <si>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</si>
  <si>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</si>
  <si>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</si>
  <si>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</si>
  <si>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</si>
  <si>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</si>
  <si>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</si>
  <si>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</si>
  <si>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</si>
  <si>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</si>
  <si>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</si>
  <si>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</si>
  <si>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</si>
  <si>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</si>
  <si>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</si>
  <si>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</si>
  <si>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</si>
  <si>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</si>
  <si>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</si>
  <si>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</si>
  <si>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</si>
  <si>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</si>
  <si>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</si>
  <si>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</si>
  <si>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</si>
  <si>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</si>
  <si>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</si>
  <si>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</si>
  <si>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</si>
  <si>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</si>
  <si>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</si>
  <si>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</si>
  <si>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</si>
  <si>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</si>
  <si>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</si>
  <si>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</si>
  <si>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</si>
  <si>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</si>
  <si>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</si>
  <si>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</si>
  <si>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</si>
  <si>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</si>
  <si>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</si>
  <si>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</si>
  <si>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</si>
  <si>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</si>
  <si>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</si>
  <si>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</si>
  <si>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</si>
  <si>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</si>
  <si>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</si>
  <si>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</si>
  <si>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</si>
  <si>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</si>
  <si>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</si>
  <si>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</si>
  <si>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</si>
  <si>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</si>
  <si>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</si>
  <si>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</si>
  <si>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</si>
  <si>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</si>
  <si>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</si>
  <si>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</si>
  <si>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</si>
  <si>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</si>
  <si>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</si>
  <si>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</si>
  <si>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</si>
  <si>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</si>
  <si>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</si>
  <si>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</si>
  <si>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</si>
  <si>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</si>
  <si>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</si>
  <si>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</si>
  <si>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</si>
  <si>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</si>
  <si>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</si>
  <si>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</si>
  <si>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</si>
  <si>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</si>
  <si>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</si>
  <si>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</si>
  <si>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</si>
  <si>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</si>
  <si>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</si>
  <si>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</si>
  <si>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</si>
  <si>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</si>
  <si>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</si>
  <si>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</si>
  <si>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</si>
  <si>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</si>
  <si>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</si>
  <si>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</si>
  <si>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</si>
  <si>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</si>
  <si>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</si>
  <si>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</si>
  <si>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</si>
  <si>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</si>
  <si>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</si>
  <si>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</si>
  <si>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</si>
  <si>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</si>
  <si>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</si>
  <si>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</si>
  <si>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</si>
  <si>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</si>
  <si>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</si>
  <si>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</si>
  <si>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</si>
  <si>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</si>
  <si>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</si>
  <si>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</si>
  <si>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</si>
  <si>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</si>
  <si>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</si>
  <si>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</si>
  <si>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</si>
  <si>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</si>
  <si>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</si>
  <si>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</si>
  <si>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</si>
  <si>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</si>
  <si>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</si>
  <si>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</si>
  <si>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</si>
  <si>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</si>
  <si>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</si>
  <si>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</si>
  <si>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</si>
  <si>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</si>
  <si>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</si>
  <si>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</si>
  <si>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</si>
  <si>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</si>
  <si>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</si>
  <si>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</si>
  <si>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</si>
  <si>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</si>
  <si>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</si>
  <si>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</si>
  <si>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</si>
  <si>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</si>
  <si>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</si>
  <si>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</si>
  <si>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</si>
  <si>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</si>
  <si>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</si>
  <si>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</si>
  <si>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</si>
  <si>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</si>
  <si>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</si>
  <si>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</si>
  <si>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</si>
  <si>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</si>
  <si>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</si>
  <si>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</si>
  <si>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</si>
  <si>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</si>
  <si>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</si>
  <si>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</si>
  <si>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</si>
  <si>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</si>
  <si>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</si>
  <si>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</si>
  <si>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</si>
  <si>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</si>
  <si>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</si>
  <si>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</si>
  <si>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</si>
  <si>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</si>
  <si>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</si>
  <si>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</si>
  <si>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</si>
  <si>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</si>
  <si>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</si>
  <si>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</si>
  <si>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</si>
  <si>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</si>
  <si>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</si>
  <si>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</si>
  <si>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</si>
  <si>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</si>
  <si>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</si>
  <si>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</si>
  <si>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</si>
  <si>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</si>
  <si>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</si>
  <si>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</si>
  <si>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</si>
  <si>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</si>
  <si>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</si>
  <si>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</si>
  <si>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</si>
  <si>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</si>
  <si>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</si>
  <si>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</si>
  <si>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</si>
  <si>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</si>
  <si>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</si>
  <si>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</si>
  <si>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</si>
  <si>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</si>
  <si>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</si>
  <si>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</si>
  <si>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</si>
  <si>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</si>
  <si>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</si>
  <si>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</si>
  <si>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</si>
  <si>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</si>
  <si>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</si>
  <si>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</si>
  <si>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</si>
  <si>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</si>
  <si>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</si>
  <si>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</si>
  <si>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</si>
  <si>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</si>
  <si>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</si>
  <si>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</si>
  <si>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</si>
  <si>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</si>
  <si>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</si>
  <si>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</si>
  <si>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</si>
  <si>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</si>
  <si>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</si>
  <si>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</si>
  <si>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</si>
  <si>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</si>
  <si>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</si>
  <si>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</si>
  <si>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</si>
  <si>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</si>
  <si>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</si>
  <si>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</si>
  <si>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</si>
  <si>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</si>
  <si>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</si>
  <si>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</si>
  <si>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</si>
  <si>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</si>
  <si>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</si>
  <si>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</si>
  <si>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</si>
  <si>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</si>
  <si>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</si>
  <si>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</si>
  <si>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</si>
  <si>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</si>
  <si>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</si>
  <si>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</si>
  <si>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</si>
  <si>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</si>
  <si>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</si>
  <si>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</si>
  <si>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</si>
  <si>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</si>
  <si>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</si>
  <si>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</si>
  <si>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</si>
  <si>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</si>
  <si>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</si>
  <si>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</si>
  <si>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</si>
  <si>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</si>
  <si>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</si>
  <si>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</si>
  <si>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</si>
  <si>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</si>
  <si>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</si>
  <si>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</si>
  <si>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</si>
  <si>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</si>
  <si>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</si>
  <si>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</si>
  <si>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</si>
  <si>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</si>
  <si>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</si>
  <si>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</si>
  <si>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</si>
  <si>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</si>
  <si>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</si>
  <si>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</si>
  <si>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</si>
  <si>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</si>
  <si>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</si>
  <si>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</si>
  <si>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</si>
  <si>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</si>
  <si>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</si>
  <si>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</si>
  <si>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</si>
  <si>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</si>
  <si>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</si>
  <si>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</si>
  <si>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</si>
  <si>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</si>
  <si>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</si>
  <si>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</si>
  <si>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</si>
  <si>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</si>
  <si>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</si>
  <si>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</si>
  <si>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</si>
  <si>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</si>
  <si>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</si>
  <si>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</si>
  <si>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</si>
  <si>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</si>
  <si>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</si>
  <si>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</si>
  <si>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</si>
  <si>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</si>
  <si>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</si>
  <si>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</si>
  <si>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</si>
  <si>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</si>
  <si>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</si>
  <si>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</si>
  <si>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</si>
  <si>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</si>
  <si>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</si>
  <si>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</si>
  <si>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</si>
  <si>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</si>
  <si>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</si>
  <si>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</si>
  <si>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</si>
  <si>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</si>
  <si>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</si>
  <si>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</si>
  <si>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</si>
  <si>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</si>
  <si>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</si>
  <si>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</si>
  <si>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</si>
  <si>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</si>
  <si>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</si>
  <si>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</si>
  <si>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</si>
  <si>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</si>
  <si>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</si>
  <si>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</si>
  <si>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</si>
  <si>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</si>
  <si>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</si>
  <si>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</si>
  <si>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</si>
  <si>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</si>
  <si>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</si>
  <si>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</si>
  <si>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</si>
  <si>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</si>
  <si>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</si>
  <si>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</si>
  <si>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</si>
  <si>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</si>
  <si>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</si>
  <si>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</si>
  <si>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</si>
  <si>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</si>
  <si>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</si>
  <si>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</si>
  <si>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</si>
  <si>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</si>
  <si>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</si>
  <si>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</si>
  <si>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</si>
  <si>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</si>
  <si>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</si>
  <si>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</si>
  <si>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</si>
  <si>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</si>
  <si>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</si>
  <si>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</si>
  <si>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</si>
  <si>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</si>
  <si>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</si>
  <si>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</si>
  <si>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</si>
  <si>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</si>
  <si>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</si>
  <si>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</si>
  <si>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</si>
  <si>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</si>
  <si>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</si>
  <si>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</si>
  <si>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</si>
  <si>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</si>
  <si>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</si>
  <si>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</si>
  <si>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</si>
  <si>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</si>
  <si>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</si>
  <si>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</si>
  <si>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</si>
  <si>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</si>
  <si>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</si>
  <si>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</si>
  <si>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</si>
  <si>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</si>
  <si>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</si>
  <si>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</si>
  <si>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</si>
  <si>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</si>
  <si>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</si>
  <si>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</si>
  <si>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</si>
  <si>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</si>
  <si>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</si>
  <si>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</si>
  <si>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</si>
  <si>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</si>
  <si>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</si>
  <si>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</si>
  <si>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</si>
  <si>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</si>
  <si>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</si>
  <si>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</si>
  <si>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</si>
  <si>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</si>
  <si>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</si>
  <si>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</si>
  <si>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</si>
  <si>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</si>
  <si>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</si>
  <si>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</si>
  <si>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</si>
  <si>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</si>
  <si>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</si>
  <si>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</si>
  <si>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</si>
  <si>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</si>
  <si>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</si>
  <si>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</si>
  <si>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</si>
  <si>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</si>
  <si>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</si>
  <si>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</si>
  <si>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</si>
  <si>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</si>
  <si>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</si>
  <si>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</si>
  <si>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</si>
  <si>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</si>
  <si>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</si>
  <si>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</si>
  <si>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</si>
  <si>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</si>
  <si>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</si>
  <si>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</si>
  <si>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</si>
  <si>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</si>
  <si>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</si>
  <si>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</si>
  <si>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</si>
  <si>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</si>
  <si>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</si>
  <si>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</si>
  <si>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</si>
  <si>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</si>
  <si>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</si>
  <si>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</si>
  <si>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</si>
  <si>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</si>
  <si>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</si>
  <si>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</si>
  <si>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</si>
  <si>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</si>
  <si>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</si>
  <si>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</si>
  <si>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</si>
  <si>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</si>
  <si>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</si>
  <si>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</si>
  <si>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</si>
  <si>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</si>
  <si>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</si>
  <si>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</si>
  <si>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</si>
  <si>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</si>
  <si>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</si>
  <si>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</si>
  <si>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</si>
  <si>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</si>
  <si>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</si>
  <si>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</si>
  <si>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</si>
  <si>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</si>
  <si>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</si>
  <si>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</si>
  <si>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</si>
  <si>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</si>
  <si>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</si>
  <si>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</si>
  <si>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</si>
  <si>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</si>
  <si>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</si>
  <si>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</si>
  <si>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</si>
  <si>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</si>
  <si>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</si>
  <si>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</si>
  <si>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</si>
  <si>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</si>
  <si>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</si>
  <si>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</si>
  <si>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</si>
  <si>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</si>
  <si>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</si>
  <si>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</si>
  <si>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</si>
  <si>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</si>
  <si>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</si>
  <si>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</si>
  <si>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</si>
  <si>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</si>
  <si>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</si>
  <si>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</si>
  <si>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</si>
  <si>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</si>
  <si>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</si>
  <si>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</si>
  <si>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</si>
  <si>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</si>
  <si>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</si>
  <si>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</si>
  <si>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</si>
  <si>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</si>
  <si>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</si>
  <si>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</si>
  <si>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</si>
  <si>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</si>
  <si>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</si>
  <si>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</si>
  <si>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</si>
  <si>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</si>
  <si>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</si>
  <si>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</si>
  <si>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</si>
  <si>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</si>
  <si>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</si>
  <si>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</si>
  <si>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</si>
  <si>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</si>
  <si>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</si>
  <si>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</si>
  <si>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</si>
  <si>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</si>
  <si>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</si>
  <si>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</si>
  <si>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</si>
  <si>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</si>
  <si>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</si>
  <si>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</si>
  <si>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</si>
  <si>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</si>
  <si>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</si>
  <si>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</si>
  <si>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</si>
  <si>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</si>
  <si>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</si>
  <si>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</si>
  <si>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</si>
  <si>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</si>
  <si>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</si>
  <si>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</si>
  <si>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</si>
  <si>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</si>
  <si>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</si>
  <si>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</si>
  <si>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</si>
  <si>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</si>
  <si>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</si>
  <si>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</si>
  <si>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</si>
  <si>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</si>
  <si>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</si>
  <si>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</si>
  <si>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</si>
  <si>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</si>
  <si>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</si>
  <si>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</si>
  <si>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</si>
  <si>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</si>
  <si>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</si>
  <si>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</si>
  <si>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</si>
  <si>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</si>
  <si>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</si>
  <si>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</si>
  <si>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</si>
  <si>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</si>
  <si>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</si>
  <si>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</si>
  <si>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</si>
  <si>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</si>
  <si>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</si>
  <si>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</si>
  <si>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</si>
  <si>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</si>
  <si>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</si>
  <si>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</si>
  <si>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</si>
  <si>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</si>
  <si>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</si>
  <si>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</si>
  <si>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</si>
  <si>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</si>
  <si>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</si>
  <si>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</si>
  <si>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</si>
  <si>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</si>
  <si>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</si>
  <si>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</si>
  <si>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</si>
  <si>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</si>
  <si>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</si>
  <si>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</si>
  <si>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</si>
  <si>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</si>
  <si>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</si>
  <si>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</si>
  <si>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</si>
  <si>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</si>
  <si>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</si>
  <si>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</si>
  <si>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</si>
  <si>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</si>
  <si>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</si>
  <si>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</si>
  <si>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</si>
  <si>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</si>
  <si>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</si>
  <si>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</si>
  <si>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</si>
  <si>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</si>
  <si>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</si>
  <si>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</si>
  <si>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</si>
  <si>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</si>
  <si>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</si>
  <si>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</si>
  <si>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</si>
  <si>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</si>
  <si>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</si>
  <si>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</si>
  <si>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</si>
  <si>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</si>
  <si>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</si>
  <si>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</si>
  <si>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</si>
  <si>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</si>
  <si>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</si>
  <si>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</si>
  <si>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</si>
  <si>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</si>
  <si>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</si>
  <si>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</si>
  <si>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</si>
  <si>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</si>
  <si>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</si>
  <si>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</si>
  <si>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</si>
  <si>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</si>
  <si>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</si>
  <si>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</si>
  <si>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</si>
  <si>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</si>
  <si>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</si>
  <si>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</si>
  <si>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</si>
  <si>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</si>
  <si>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</si>
  <si>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</si>
  <si>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</si>
  <si>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</si>
  <si>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</si>
  <si>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</si>
  <si>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</si>
  <si>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</si>
  <si>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</si>
  <si>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</si>
  <si>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</si>
  <si>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</si>
  <si>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</si>
  <si>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</si>
  <si>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</si>
  <si>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</si>
  <si>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</si>
  <si>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</si>
  <si>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</si>
  <si>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</si>
  <si>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</si>
  <si>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</si>
  <si>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</si>
  <si>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</si>
  <si>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</si>
  <si>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</si>
  <si>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</si>
  <si>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</si>
  <si>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</si>
  <si>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</si>
  <si>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</si>
  <si>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</si>
  <si>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</si>
  <si>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</si>
  <si>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</si>
  <si>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</si>
  <si>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</si>
  <si>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</si>
  <si>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</si>
  <si>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</si>
  <si>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</si>
  <si>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</si>
  <si>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</si>
  <si>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</si>
  <si>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</si>
  <si>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</si>
  <si>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</si>
  <si>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</si>
  <si>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</si>
  <si>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</si>
  <si>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</si>
  <si>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</si>
  <si>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</si>
  <si>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</si>
  <si>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</si>
  <si>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</si>
  <si>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</si>
  <si>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</si>
  <si>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</si>
  <si>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</si>
  <si>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</si>
  <si>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</si>
  <si>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</si>
  <si>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</si>
  <si>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</si>
  <si>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</si>
  <si>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</si>
  <si>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</si>
  <si>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</si>
  <si>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</si>
  <si>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</si>
  <si>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</si>
  <si>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</si>
  <si>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</si>
  <si>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</si>
  <si>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</si>
  <si>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</si>
  <si>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</si>
  <si>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</si>
  <si>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</si>
  <si>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</si>
  <si>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</si>
  <si>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</si>
  <si>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</si>
  <si>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</si>
  <si>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</si>
  <si>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</si>
  <si>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</si>
  <si>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</si>
  <si>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</si>
  <si>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</si>
  <si>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</si>
  <si>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</si>
  <si>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</si>
  <si>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</si>
  <si>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</si>
  <si>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</si>
  <si>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</si>
  <si>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</si>
  <si>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</si>
  <si>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</si>
  <si>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</si>
  <si>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</si>
  <si>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</si>
  <si>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</si>
  <si>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</si>
  <si>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</si>
  <si>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</si>
  <si>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</si>
  <si>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</si>
  <si>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</si>
  <si>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</si>
  <si>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</si>
  <si>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</si>
  <si>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</si>
  <si>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</si>
  <si>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</si>
  <si>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</si>
  <si>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</si>
  <si>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</si>
  <si>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</si>
  <si>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</si>
  <si>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</si>
  <si>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</si>
  <si>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</si>
  <si>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</si>
  <si>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</si>
  <si>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</si>
  <si>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</si>
  <si>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</si>
  <si>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</si>
  <si>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</si>
  <si>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</si>
  <si>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</si>
  <si>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</si>
  <si>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</si>
  <si>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</si>
  <si>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</si>
  <si>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</si>
  <si>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</si>
  <si>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</si>
  <si>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</si>
  <si>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</si>
  <si>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</si>
  <si>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</si>
  <si>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</si>
  <si>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</si>
  <si>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</si>
  <si>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</si>
  <si>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</si>
  <si>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</si>
  <si>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</si>
  <si>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</si>
  <si>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</si>
  <si>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</si>
  <si>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</si>
  <si>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</si>
  <si>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</si>
  <si>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</si>
  <si>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</si>
  <si>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</si>
  <si>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</si>
  <si>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</si>
  <si>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</si>
  <si>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</si>
  <si>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</si>
  <si>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</si>
  <si>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</si>
  <si>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</si>
  <si>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</si>
  <si>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</si>
  <si>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</si>
  <si>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</si>
  <si>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</si>
  <si>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</si>
  <si>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</si>
  <si>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</si>
  <si>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</si>
  <si>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</si>
  <si>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</si>
  <si>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</si>
  <si>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</si>
  <si>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</si>
  <si>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</si>
  <si>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</si>
  <si>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</si>
  <si>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</si>
  <si>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</si>
  <si>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</si>
  <si>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</si>
  <si>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</si>
  <si>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</si>
  <si>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</si>
  <si>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</si>
  <si>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</si>
  <si>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</si>
  <si>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</si>
  <si>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</si>
  <si>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</si>
  <si>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</si>
  <si>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</si>
  <si>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</si>
  <si>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</si>
  <si>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</si>
  <si>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</si>
  <si>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</si>
  <si>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</si>
  <si>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</si>
  <si>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</si>
  <si>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</si>
  <si>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</si>
  <si>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</si>
  <si>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</si>
  <si>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</si>
  <si>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</si>
  <si>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</si>
  <si>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</si>
  <si>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</si>
  <si>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</si>
  <si>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</si>
  <si>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</si>
  <si>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</si>
  <si>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</si>
  <si>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</si>
  <si>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</si>
  <si>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</si>
  <si>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</si>
  <si>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</si>
  <si>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</si>
  <si>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</si>
  <si>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</si>
  <si>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</si>
  <si>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</si>
  <si>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</si>
  <si>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</si>
  <si>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</si>
  <si>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</si>
  <si>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</si>
  <si>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</si>
  <si>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</si>
  <si>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</si>
  <si>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</si>
  <si>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</si>
  <si>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</si>
  <si>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</si>
  <si>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</si>
  <si>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</si>
  <si>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</si>
  <si>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</si>
  <si>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</si>
  <si>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</si>
  <si>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</si>
  <si>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</si>
  <si>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</si>
  <si>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</si>
  <si>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</si>
  <si>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</si>
  <si>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</si>
  <si>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</si>
  <si>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</si>
  <si>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</si>
  <si>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</si>
  <si>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</si>
  <si>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</si>
  <si>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</si>
  <si>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</si>
  <si>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</si>
  <si>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</si>
  <si>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</si>
  <si>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</si>
  <si>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</si>
  <si>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</si>
  <si>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</si>
  <si>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</si>
  <si>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</si>
  <si>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</si>
  <si>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</si>
  <si>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</si>
  <si>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</si>
  <si>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</si>
  <si>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</si>
  <si>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</si>
  <si>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</si>
  <si>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</si>
  <si>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</si>
  <si>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</si>
  <si>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</si>
  <si>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</si>
  <si>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</si>
  <si>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</si>
  <si>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</si>
  <si>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</si>
  <si>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</si>
  <si>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</si>
  <si>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</si>
  <si>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</si>
  <si>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</si>
  <si>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</si>
  <si>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</si>
  <si>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</si>
  <si>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</si>
  <si>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</si>
  <si>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</si>
  <si>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</si>
  <si>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</si>
  <si>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</si>
  <si>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</si>
  <si>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</si>
  <si>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</si>
  <si>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</si>
  <si>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</si>
  <si>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</si>
  <si>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</si>
  <si>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</si>
  <si>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</si>
  <si>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</si>
  <si>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</si>
  <si>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</si>
  <si>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</si>
  <si>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</si>
  <si>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</si>
  <si>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</si>
  <si>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</si>
  <si>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</si>
  <si>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</si>
  <si>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</si>
  <si>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</si>
  <si>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</si>
  <si>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</si>
  <si>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</si>
  <si>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</si>
  <si>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</si>
  <si>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</si>
  <si>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</si>
  <si>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</si>
  <si>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</si>
  <si>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</si>
  <si>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</si>
  <si>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</si>
  <si>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</si>
  <si>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</si>
  <si>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</si>
  <si>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</si>
  <si>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</si>
  <si>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</si>
  <si>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</si>
  <si>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</si>
  <si>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</si>
  <si>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</si>
  <si>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</si>
  <si>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</si>
  <si>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</si>
  <si>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</si>
  <si>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</si>
  <si>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</si>
  <si>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</si>
  <si>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</si>
  <si>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</si>
  <si>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</si>
  <si>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</si>
  <si>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</si>
  <si>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</si>
  <si>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</si>
  <si>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</si>
  <si>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</si>
  <si>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</si>
  <si>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</si>
  <si>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</si>
  <si>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</si>
  <si>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</si>
  <si>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</si>
  <si>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</si>
  <si>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</si>
  <si>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</si>
  <si>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</si>
  <si>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</si>
  <si>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</si>
  <si>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</si>
  <si>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</si>
  <si>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</si>
  <si>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</si>
  <si>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</si>
  <si>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</si>
  <si>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</si>
  <si>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</si>
  <si>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</si>
  <si>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</si>
  <si>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</si>
  <si>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</si>
  <si>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</si>
  <si>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</si>
  <si>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</si>
  <si>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</si>
  <si>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</si>
  <si>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</si>
  <si>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</si>
  <si>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</si>
  <si>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</si>
  <si>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</si>
  <si>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</si>
  <si>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</si>
  <si>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</si>
  <si>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</si>
  <si>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</si>
  <si>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</si>
  <si>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</si>
  <si>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</si>
  <si>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</si>
  <si>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</si>
  <si>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</si>
  <si>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</si>
  <si>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</si>
  <si>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</si>
  <si>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</si>
  <si>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</si>
  <si>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</si>
  <si>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</si>
  <si>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</si>
  <si>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</si>
  <si>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</si>
  <si>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</si>
  <si>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</si>
  <si>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</si>
  <si>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</si>
  <si>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</si>
  <si>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</si>
  <si>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</si>
  <si>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</si>
  <si>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</si>
  <si>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</si>
  <si>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</si>
  <si>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</si>
  <si>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</si>
  <si>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</si>
  <si>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</si>
  <si>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</si>
  <si>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</si>
  <si>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</si>
  <si>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</si>
  <si>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</si>
  <si>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</si>
  <si>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</si>
  <si>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</si>
  <si>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</si>
  <si>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</si>
  <si>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</si>
  <si>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</si>
  <si>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</si>
  <si>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</si>
  <si>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</si>
  <si>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</si>
  <si>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</si>
  <si>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</si>
  <si>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</si>
  <si>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</si>
  <si>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</si>
  <si>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</si>
  <si>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</si>
  <si>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</si>
  <si>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</si>
  <si>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</si>
  <si>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</si>
  <si>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</si>
  <si>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</si>
  <si>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</si>
  <si>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</si>
  <si>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</si>
  <si>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</si>
  <si>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</si>
  <si>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</si>
  <si>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</si>
  <si>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</si>
  <si>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</si>
  <si>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</si>
  <si>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</si>
  <si>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</si>
  <si>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</si>
  <si>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</si>
  <si>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</si>
  <si>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</si>
  <si>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</si>
  <si>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</si>
  <si>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</si>
  <si>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</si>
  <si>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</si>
  <si>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</si>
  <si>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</si>
  <si>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</si>
  <si>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</si>
  <si>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</si>
  <si>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</si>
  <si>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</si>
  <si>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</si>
  <si>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</si>
  <si>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</si>
  <si>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</si>
  <si>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</si>
  <si>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</si>
  <si>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</si>
  <si>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</si>
  <si>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</si>
  <si>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</si>
  <si>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</si>
  <si>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</si>
  <si>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</si>
  <si>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</si>
  <si>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</si>
  <si>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</si>
  <si>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</si>
  <si>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</si>
  <si>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</si>
  <si>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</si>
  <si>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</si>
  <si>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</si>
  <si>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</si>
  <si>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</si>
  <si>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</si>
  <si>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</si>
  <si>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</si>
  <si>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</si>
  <si>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</si>
  <si>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</si>
  <si>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</si>
  <si>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</si>
  <si>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</si>
  <si>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</si>
  <si>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</si>
  <si>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</si>
  <si>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</si>
  <si>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</si>
  <si>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</si>
  <si>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</si>
  <si>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</si>
  <si>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</si>
  <si>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</si>
  <si>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</si>
  <si>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</si>
  <si>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</si>
  <si>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</si>
  <si>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</si>
  <si>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</si>
  <si>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</si>
  <si>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</si>
  <si>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</si>
  <si>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</si>
  <si>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</si>
  <si>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</si>
  <si>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</si>
  <si>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</si>
  <si>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</si>
  <si>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</si>
  <si>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</si>
  <si>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</si>
  <si>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</si>
  <si>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</si>
  <si>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</si>
  <si>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</si>
  <si>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</si>
  <si>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</si>
  <si>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</si>
  <si>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</si>
  <si>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</si>
  <si>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</si>
  <si>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</si>
  <si>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</si>
  <si>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</si>
  <si>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</si>
  <si>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</si>
  <si>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</si>
  <si>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</si>
  <si>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</si>
  <si>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</si>
  <si>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</si>
  <si>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</si>
  <si>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</si>
  <si>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</si>
  <si>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</si>
  <si>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</si>
  <si>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</si>
  <si>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</si>
  <si>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</si>
  <si>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</si>
  <si>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</si>
  <si>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</si>
  <si>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</si>
  <si>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</si>
  <si>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</si>
  <si>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</si>
  <si>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</si>
  <si>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</si>
  <si>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</si>
  <si>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</si>
  <si>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</si>
  <si>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</si>
  <si>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</si>
  <si>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</si>
  <si>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</si>
  <si>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</si>
  <si>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</si>
  <si>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</si>
  <si>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</si>
  <si>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</si>
  <si>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</si>
  <si>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</si>
  <si>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</si>
  <si>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</si>
  <si>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</si>
  <si>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</si>
  <si>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</si>
  <si>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</si>
  <si>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</si>
  <si>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</si>
  <si>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</si>
  <si>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</si>
  <si>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</si>
  <si>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</si>
  <si>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</si>
  <si>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</si>
  <si>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</si>
  <si>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</si>
  <si>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</si>
  <si>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</si>
  <si>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</si>
  <si>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</si>
  <si>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</si>
  <si>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</si>
  <si>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</si>
  <si>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</si>
  <si>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</si>
  <si>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</si>
  <si>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</si>
  <si>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</si>
  <si>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</si>
  <si>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</si>
  <si>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</si>
  <si>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</si>
  <si>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</si>
  <si>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</si>
  <si>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</si>
  <si>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</si>
  <si>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</si>
  <si>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</si>
  <si>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</si>
  <si>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</si>
  <si>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</si>
  <si>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</si>
  <si>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</si>
  <si>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</si>
  <si>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</si>
  <si>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</si>
  <si>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</si>
  <si>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</si>
  <si>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</si>
  <si>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</si>
  <si>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</si>
  <si>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</si>
  <si>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</si>
  <si>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</si>
  <si>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</si>
  <si>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</si>
  <si>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</si>
  <si>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</si>
  <si>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</si>
  <si>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</si>
  <si>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</si>
  <si>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</si>
  <si>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</si>
  <si>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</si>
  <si>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</si>
  <si>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</si>
  <si>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</si>
  <si>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</si>
  <si>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</si>
  <si>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</si>
  <si>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</si>
  <si>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</si>
  <si>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</si>
  <si>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</si>
  <si>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</si>
  <si>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</si>
  <si>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</si>
  <si>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</si>
  <si>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</si>
  <si>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</si>
  <si>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</si>
  <si>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</si>
  <si>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</si>
  <si>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</si>
  <si>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</si>
  <si>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</si>
  <si>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</si>
  <si>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</si>
  <si>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</si>
  <si>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</si>
  <si>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</si>
  <si>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</si>
  <si>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</si>
  <si>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</si>
  <si>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</si>
  <si>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</si>
  <si>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</si>
  <si>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</si>
  <si>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</si>
  <si>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</si>
  <si>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</si>
  <si>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</si>
  <si>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</si>
  <si>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</si>
  <si>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</si>
  <si>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</si>
  <si>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</si>
  <si>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</si>
  <si>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</si>
  <si>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</si>
  <si>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</si>
  <si>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</si>
  <si>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</si>
  <si>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</si>
  <si>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</si>
  <si>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</si>
  <si>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</si>
  <si>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</si>
  <si>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</si>
  <si>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</si>
  <si>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</si>
  <si>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</si>
  <si>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</si>
  <si>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</si>
  <si>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</si>
  <si>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</si>
  <si>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</si>
  <si>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</si>
  <si>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</si>
  <si>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</si>
  <si>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</si>
  <si>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</si>
  <si>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</si>
  <si>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</si>
  <si>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</si>
  <si>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</si>
  <si>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</si>
  <si>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</si>
  <si>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</si>
  <si>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</si>
  <si>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</si>
  <si>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</si>
  <si>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</si>
  <si>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</si>
  <si>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</si>
  <si>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</si>
  <si>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</si>
  <si>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</si>
  <si>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</si>
  <si>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</si>
  <si>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</si>
  <si>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</si>
  <si>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</si>
  <si>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</si>
  <si>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</si>
  <si>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</si>
  <si>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</si>
  <si>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</si>
  <si>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</si>
  <si>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</si>
  <si>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</si>
  <si>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</si>
  <si>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</si>
  <si>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</si>
  <si>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</si>
  <si>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</si>
  <si>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</si>
  <si>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</si>
  <si>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</si>
  <si>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</si>
  <si>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</si>
  <si>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</si>
  <si>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</si>
  <si>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</si>
  <si>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</si>
  <si>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</si>
  <si>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</si>
  <si>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</si>
  <si>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</si>
  <si>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</si>
  <si>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</si>
  <si>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</si>
  <si>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</si>
  <si>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</si>
  <si>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</si>
  <si>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</si>
  <si>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</si>
  <si>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</si>
  <si>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</si>
  <si>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</si>
  <si>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</si>
  <si>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</si>
  <si>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</si>
  <si>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</si>
  <si>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</si>
  <si>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</si>
  <si>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</si>
  <si>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</si>
  <si>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</si>
  <si>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</si>
  <si>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</si>
  <si>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</si>
  <si>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</si>
  <si>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</si>
  <si>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</si>
  <si>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</si>
  <si>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</si>
  <si>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</si>
  <si>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</si>
  <si>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</si>
  <si>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</si>
  <si>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</si>
  <si>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</si>
  <si>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</si>
  <si>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</si>
  <si>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</si>
  <si>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</si>
  <si>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</si>
  <si>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</si>
  <si>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</si>
  <si>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</si>
  <si>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</si>
  <si>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</si>
  <si>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</si>
  <si>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</si>
  <si>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</si>
  <si>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</si>
  <si>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</si>
  <si>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</si>
  <si>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</si>
  <si>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</si>
  <si>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</si>
  <si>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</si>
  <si>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</si>
  <si>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</si>
  <si>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</si>
  <si>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</si>
  <si>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</si>
  <si>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</si>
  <si>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</si>
  <si>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</si>
  <si>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</si>
  <si>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</si>
  <si>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</si>
  <si>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</si>
  <si>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</si>
  <si>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</si>
  <si>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</si>
  <si>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</si>
  <si>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</si>
  <si>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</si>
  <si>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</si>
  <si>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</si>
  <si>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</si>
  <si>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</si>
  <si>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</si>
  <si>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</si>
  <si>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</si>
  <si>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</si>
  <si>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</si>
  <si>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</si>
  <si>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</si>
  <si>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</si>
  <si>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</si>
  <si>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</si>
  <si>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</si>
  <si>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</si>
  <si>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</si>
  <si>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</si>
  <si>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</si>
  <si>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</si>
  <si>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</si>
  <si>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</si>
  <si>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</si>
  <si>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</si>
  <si>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</si>
  <si>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</si>
  <si>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</si>
  <si>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</si>
  <si>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</si>
  <si>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</si>
  <si>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</si>
  <si>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</si>
  <si>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</si>
  <si>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</si>
  <si>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</si>
  <si>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</si>
  <si>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</si>
  <si>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</si>
  <si>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</si>
  <si>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</si>
  <si>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</si>
  <si>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</si>
  <si>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</si>
  <si>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</si>
  <si>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</si>
  <si>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</si>
  <si>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</si>
  <si>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</si>
  <si>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</si>
  <si>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</si>
  <si>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</si>
  <si>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</si>
  <si>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</si>
  <si>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</si>
  <si>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</si>
  <si>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</si>
  <si>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</si>
  <si>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</si>
  <si>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</si>
  <si>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</si>
  <si>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</si>
  <si>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</si>
  <si>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</si>
  <si>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</si>
  <si>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</si>
  <si>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</si>
  <si>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</si>
  <si>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</si>
  <si>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</si>
  <si>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</si>
  <si>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</si>
  <si>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</si>
  <si>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</si>
  <si>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</si>
  <si>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</si>
  <si>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</si>
  <si>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</si>
  <si>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</si>
  <si>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</si>
  <si>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</si>
  <si>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</si>
  <si>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</si>
  <si>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</si>
  <si>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</si>
  <si>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</si>
  <si>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</si>
  <si>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</si>
  <si>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</si>
  <si>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</si>
  <si>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</si>
  <si>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</si>
  <si>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</si>
  <si>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</si>
  <si>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</si>
  <si>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</si>
  <si>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</si>
  <si>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</si>
  <si>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</si>
  <si>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</si>
  <si>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</si>
  <si>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</si>
  <si>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</si>
  <si>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</si>
  <si>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</si>
  <si>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</si>
  <si>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</si>
  <si>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</si>
  <si>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</si>
  <si>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</si>
  <si>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</si>
  <si>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</si>
  <si>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</si>
  <si>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</si>
  <si>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</si>
  <si>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</si>
  <si>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</si>
  <si>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</si>
  <si>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</si>
  <si>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</si>
  <si>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</si>
  <si>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</si>
  <si>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</si>
  <si>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</si>
  <si>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</si>
  <si>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</si>
  <si>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</si>
  <si>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</si>
  <si>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</si>
  <si>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</si>
  <si>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</si>
  <si>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</si>
  <si>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</si>
  <si>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</si>
  <si>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</si>
  <si>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</si>
  <si>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</si>
  <si>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</si>
  <si>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</si>
  <si>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</si>
  <si>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</si>
  <si>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</si>
  <si>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</si>
  <si>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</si>
  <si>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</si>
  <si>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</si>
  <si>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</si>
  <si>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</si>
  <si>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</si>
  <si>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</si>
  <si>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</si>
  <si>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</si>
  <si>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</si>
  <si>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</si>
  <si>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</si>
  <si>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</si>
  <si>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</si>
  <si>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</si>
  <si>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</si>
  <si>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</si>
  <si>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</si>
  <si>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</si>
  <si>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</si>
  <si>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</si>
  <si>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</si>
  <si>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</si>
  <si>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</si>
  <si>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</si>
  <si>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</si>
  <si>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</si>
  <si>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</si>
  <si>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</si>
  <si>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</si>
  <si>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</si>
  <si>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</si>
  <si>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</si>
  <si>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</si>
  <si>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</si>
  <si>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</si>
  <si>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</si>
  <si>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</si>
  <si>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</si>
  <si>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</si>
  <si>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</si>
  <si>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</si>
  <si>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</si>
  <si>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</si>
  <si>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</si>
  <si>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</si>
  <si>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</si>
  <si>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</si>
  <si>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</si>
  <si>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</si>
  <si>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</si>
  <si>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</si>
  <si>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</si>
  <si>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</si>
  <si>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</si>
  <si>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</si>
  <si>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</si>
  <si>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</si>
  <si>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</si>
  <si>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</si>
  <si>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</si>
  <si>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</si>
  <si>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</si>
  <si>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</si>
  <si>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</si>
  <si>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</si>
  <si>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</si>
  <si>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</si>
  <si>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</si>
  <si>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</si>
  <si>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</si>
  <si>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</si>
  <si>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</si>
  <si>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</si>
  <si>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</si>
  <si>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</si>
  <si>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</si>
  <si>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</si>
  <si>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</si>
  <si>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</si>
  <si>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</si>
  <si>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</si>
  <si>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</si>
  <si>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</si>
  <si>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</si>
  <si>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</si>
  <si>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</si>
  <si>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</si>
  <si>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</si>
  <si>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</si>
  <si>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</si>
  <si>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</si>
  <si>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</si>
  <si>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</si>
  <si>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</si>
  <si>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</si>
  <si>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</si>
  <si>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</si>
  <si>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</si>
  <si>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</si>
  <si>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</si>
  <si>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</si>
  <si>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</si>
  <si>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</si>
  <si>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</si>
  <si>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</si>
  <si>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</si>
  <si>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</si>
  <si>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</si>
  <si>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</si>
  <si>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</si>
  <si>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</si>
  <si>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</si>
  <si>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</si>
  <si>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</si>
  <si>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</si>
  <si>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</si>
  <si>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</si>
  <si>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</si>
  <si>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</si>
  <si>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</si>
  <si>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</si>
  <si>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</si>
  <si>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</si>
  <si>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</si>
  <si>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</si>
  <si>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</si>
  <si>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</si>
  <si>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</si>
  <si>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</si>
  <si>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</si>
  <si>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</si>
  <si>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</si>
  <si>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</si>
  <si>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</si>
  <si>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</si>
  <si>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</si>
  <si>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</si>
  <si>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</si>
  <si>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</si>
  <si>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</si>
  <si>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</si>
  <si>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</si>
  <si>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</si>
  <si>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</si>
  <si>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</si>
  <si>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</si>
  <si>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</si>
  <si>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</si>
  <si>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</si>
  <si>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</si>
  <si>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</si>
  <si>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</si>
  <si>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</si>
  <si>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</si>
  <si>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</si>
  <si>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</si>
  <si>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</si>
  <si>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</si>
  <si>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</si>
  <si>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</si>
  <si>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</si>
  <si>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</si>
  <si>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</si>
  <si>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</si>
  <si>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</si>
  <si>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</si>
  <si>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</si>
  <si>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</si>
  <si>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</si>
  <si>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</si>
  <si>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</si>
  <si>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</si>
  <si>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</si>
  <si>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</si>
  <si>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</si>
  <si>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</si>
  <si>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</si>
  <si>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</si>
  <si>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</si>
  <si>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</si>
  <si>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</si>
  <si>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</si>
  <si>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</si>
  <si>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</si>
  <si>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</si>
  <si>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</si>
  <si>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</si>
  <si>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</si>
  <si>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</si>
  <si>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</si>
  <si>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</si>
  <si>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</si>
  <si>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</si>
  <si>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</si>
  <si>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</si>
  <si>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</si>
  <si>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</si>
  <si>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</si>
  <si>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</si>
  <si>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</si>
  <si>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</si>
  <si>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</si>
  <si>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</si>
  <si>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</si>
  <si>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</si>
  <si>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</si>
  <si>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</si>
  <si>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</si>
  <si>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</si>
  <si>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</si>
  <si>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</si>
  <si>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</si>
  <si>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</si>
  <si>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</si>
  <si>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</si>
  <si>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</si>
  <si>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</si>
  <si>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</si>
  <si>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</si>
  <si>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</si>
  <si>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</si>
  <si>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</si>
  <si>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</si>
  <si>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</si>
  <si>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</si>
  <si>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</si>
  <si>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</si>
  <si>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</si>
  <si>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</si>
  <si>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</si>
  <si>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</si>
  <si>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</si>
  <si>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</si>
  <si>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</si>
  <si>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</si>
  <si>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</si>
  <si>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</si>
  <si>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</si>
  <si>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</si>
  <si>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</si>
  <si>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</si>
  <si>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</si>
  <si>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</si>
  <si>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</si>
  <si>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</si>
  <si>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</si>
  <si>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</si>
  <si>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</si>
  <si>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</si>
  <si>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</si>
  <si>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</si>
  <si>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</si>
  <si>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</si>
  <si>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</si>
  <si>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</si>
  <si>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</si>
  <si>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</si>
  <si>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</si>
  <si>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</si>
  <si>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</si>
  <si>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</si>
  <si>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</si>
  <si>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</si>
  <si>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</si>
  <si>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</si>
  <si>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</si>
  <si>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</si>
  <si>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</si>
  <si>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</si>
  <si>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</si>
  <si>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</si>
  <si>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</si>
  <si>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</si>
  <si>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</si>
  <si>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</si>
  <si>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</si>
  <si>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</si>
  <si>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</si>
  <si>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</si>
  <si>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</si>
  <si>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</si>
  <si>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</si>
  <si>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</si>
  <si>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</si>
  <si>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</si>
  <si>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</si>
  <si>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</si>
  <si>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</si>
  <si>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</si>
  <si>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</si>
  <si>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</si>
  <si>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</si>
  <si>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</si>
  <si>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</si>
  <si>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</si>
  <si>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</si>
  <si>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</si>
  <si>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</si>
  <si>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</si>
  <si>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</si>
  <si>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</si>
  <si>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</si>
  <si>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</si>
  <si>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</si>
  <si>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</si>
  <si>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</si>
  <si>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</si>
  <si>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</si>
  <si>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</si>
  <si>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</si>
  <si>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</si>
  <si>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</si>
  <si>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</si>
  <si>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</si>
  <si>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</si>
  <si>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</si>
  <si>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</si>
  <si>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</si>
  <si>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</si>
  <si>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</si>
  <si>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</si>
  <si>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</si>
  <si>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</si>
  <si>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</si>
  <si>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</si>
  <si>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</si>
  <si>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</si>
  <si>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</si>
  <si>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</si>
  <si>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</si>
  <si>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</si>
  <si>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</si>
  <si>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</si>
  <si>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</si>
  <si>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</si>
  <si>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</si>
  <si>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</si>
  <si>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</si>
  <si>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</si>
  <si>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</si>
  <si>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</si>
  <si>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</si>
  <si>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</si>
  <si>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</si>
  <si>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</si>
  <si>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</si>
  <si>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</si>
  <si>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</si>
  <si>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</si>
  <si>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</si>
  <si>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</si>
  <si>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</si>
  <si>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</si>
  <si>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</si>
  <si>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</si>
  <si>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</si>
  <si>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</si>
  <si>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</si>
  <si>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</si>
  <si>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</si>
  <si>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</si>
  <si>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</si>
  <si>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</si>
  <si>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</si>
  <si>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</si>
  <si>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</si>
  <si>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</si>
  <si>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</si>
  <si>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</si>
  <si>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</si>
  <si>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</si>
  <si>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</si>
  <si>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</si>
  <si>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</si>
  <si>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</si>
  <si>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</si>
  <si>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</si>
  <si>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</si>
  <si>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</si>
  <si>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</si>
  <si>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</si>
  <si>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</si>
  <si>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</si>
  <si>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</si>
  <si>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</si>
  <si>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</si>
  <si>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</si>
  <si>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</si>
  <si>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</si>
  <si>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</si>
  <si>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</si>
  <si>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</si>
  <si>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</si>
  <si>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</si>
  <si>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</si>
  <si>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</si>
  <si>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</si>
  <si>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</si>
  <si>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</si>
  <si>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</si>
  <si>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</si>
  <si>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</si>
  <si>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</si>
  <si>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</si>
  <si>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</si>
  <si>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</si>
  <si>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</si>
  <si>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</si>
  <si>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</si>
  <si>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</si>
  <si>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</si>
  <si>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</si>
  <si>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</si>
  <si>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</si>
  <si>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</si>
  <si>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</si>
  <si>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</si>
  <si>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</si>
  <si>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</si>
  <si>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</si>
  <si>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</si>
  <si>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</si>
  <si>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</si>
  <si>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</si>
  <si>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</si>
  <si>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</si>
  <si>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</si>
  <si>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</si>
  <si>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</si>
  <si>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</si>
  <si>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</si>
  <si>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</si>
  <si>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</si>
  <si>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</si>
  <si>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</si>
  <si>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</si>
  <si>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</si>
  <si>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</si>
  <si>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</si>
  <si>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</si>
  <si>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</si>
  <si>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</si>
  <si>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</si>
  <si>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</si>
  <si>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</si>
  <si>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</si>
  <si>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</si>
  <si>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</si>
  <si>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</si>
  <si>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</si>
  <si>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</si>
  <si>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</si>
  <si>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</si>
  <si>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</si>
  <si>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</si>
  <si>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</si>
  <si>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</si>
  <si>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</si>
  <si>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</si>
  <si>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</si>
  <si>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</si>
  <si>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</si>
  <si>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</si>
  <si>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</si>
  <si>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</si>
  <si>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</si>
  <si>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</si>
  <si>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</si>
  <si>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</si>
  <si>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</si>
  <si>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</si>
  <si>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</si>
  <si>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</si>
  <si>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</si>
  <si>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</si>
  <si>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</si>
  <si>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</si>
  <si>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</si>
  <si>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</si>
  <si>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</si>
  <si>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</si>
  <si>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</si>
  <si>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</si>
  <si>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</si>
  <si>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</si>
  <si>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</si>
  <si>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</si>
  <si>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</si>
  <si>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</si>
  <si>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</si>
  <si>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</si>
  <si>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</si>
  <si>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</si>
  <si>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</si>
  <si>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</si>
  <si>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</si>
  <si>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</si>
  <si>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</si>
  <si>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</si>
  <si>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</si>
  <si>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</si>
  <si>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</si>
  <si>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</si>
  <si>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</si>
  <si>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</si>
  <si>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</si>
  <si>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</si>
  <si>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</si>
  <si>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</si>
  <si>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</si>
  <si>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</si>
  <si>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</si>
  <si>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</si>
  <si>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</si>
  <si>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</si>
  <si>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</si>
  <si>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</si>
  <si>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</si>
  <si>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</si>
  <si>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</si>
  <si>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</si>
  <si>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</si>
  <si>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</si>
  <si>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</si>
  <si>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</si>
  <si>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</si>
  <si>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</si>
  <si>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</si>
  <si>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</si>
  <si>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</si>
  <si>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</si>
  <si>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</si>
  <si>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</si>
  <si>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</si>
  <si>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</si>
  <si>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</si>
  <si>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</si>
  <si>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</si>
  <si>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</si>
  <si>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</si>
  <si>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</si>
  <si>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</si>
  <si>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</si>
  <si>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</si>
  <si>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</si>
  <si>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</si>
  <si>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</si>
  <si>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</si>
  <si>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</si>
  <si>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</si>
  <si>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</si>
  <si>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</si>
  <si>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</si>
  <si>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</si>
  <si>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</si>
  <si>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</si>
  <si>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</si>
  <si>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</si>
  <si>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</si>
  <si>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</si>
  <si>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</si>
  <si>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</si>
  <si>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</si>
  <si>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</si>
  <si>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</si>
  <si>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</si>
  <si>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</si>
  <si>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</si>
  <si>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</si>
  <si>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</si>
  <si>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</si>
  <si>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</si>
  <si>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</si>
  <si>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</si>
  <si>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</si>
  <si>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</si>
  <si>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</si>
  <si>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</si>
  <si>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</si>
  <si>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</si>
  <si>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</si>
  <si>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</si>
  <si>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</si>
  <si>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</si>
  <si>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</si>
  <si>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</si>
  <si>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</si>
  <si>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</si>
  <si>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</si>
  <si>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</si>
  <si>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</si>
  <si>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</si>
  <si>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</si>
  <si>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</si>
  <si>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</si>
  <si>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</si>
  <si>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</si>
  <si>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</si>
  <si>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</si>
  <si>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</si>
  <si>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</si>
  <si>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</si>
  <si>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</si>
  <si>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</si>
  <si>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</si>
  <si>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</si>
  <si>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</si>
  <si>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</si>
  <si>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</si>
  <si>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</si>
  <si>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</si>
  <si>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</si>
  <si>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</si>
  <si>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</si>
  <si>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</si>
  <si>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</si>
  <si>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</si>
  <si>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</si>
  <si>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</si>
  <si>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</si>
  <si>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</si>
  <si>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</si>
  <si>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</si>
  <si>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</si>
  <si>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</si>
  <si>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</si>
  <si>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</si>
  <si>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</si>
  <si>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</si>
  <si>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</si>
  <si>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</si>
  <si>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</si>
  <si>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</si>
  <si>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</si>
  <si>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</si>
  <si>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</si>
  <si>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</si>
  <si>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</si>
  <si>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</si>
  <si>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</si>
  <si>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</si>
  <si>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</si>
  <si>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</si>
  <si>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</si>
  <si>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</si>
  <si>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</si>
  <si>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</si>
  <si>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</si>
  <si>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</si>
  <si>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</si>
  <si>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</si>
  <si>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</si>
  <si>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</si>
  <si>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</si>
  <si>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</si>
  <si>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</si>
  <si>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</si>
  <si>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</si>
  <si>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</si>
  <si>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</si>
  <si>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</si>
  <si>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</si>
  <si>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</si>
  <si>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</si>
  <si>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</si>
  <si>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</si>
  <si>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</si>
  <si>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</si>
  <si>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</si>
  <si>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</si>
  <si>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</si>
  <si>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</si>
  <si>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</si>
  <si>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</si>
  <si>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</si>
  <si>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</si>
  <si>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</si>
  <si>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</si>
  <si>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</si>
  <si>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</si>
  <si>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</si>
  <si>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</si>
  <si>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</si>
  <si>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</si>
  <si>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</si>
  <si>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</si>
  <si>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</si>
  <si>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</si>
  <si>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</si>
  <si>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</si>
  <si>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</si>
  <si>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</si>
  <si>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</si>
  <si>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</si>
  <si>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</si>
  <si>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</si>
  <si>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</si>
  <si>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</si>
  <si>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</si>
  <si>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</si>
  <si>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</si>
  <si>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</si>
  <si>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</si>
  <si>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</si>
  <si>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</si>
  <si>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</si>
  <si>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</si>
  <si>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</si>
  <si>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</si>
  <si>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</si>
  <si>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</si>
  <si>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</si>
  <si>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</si>
  <si>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</si>
  <si>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</si>
  <si>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</si>
  <si>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</si>
  <si>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</si>
  <si>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</si>
  <si>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</si>
  <si>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</si>
  <si>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</si>
  <si>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</si>
  <si>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</si>
  <si>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</si>
  <si>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</si>
  <si>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</si>
  <si>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</si>
  <si>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</si>
  <si>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</si>
  <si>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</si>
  <si>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</si>
  <si>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</si>
  <si>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</si>
  <si>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</si>
  <si>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</si>
  <si>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</si>
  <si>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</si>
  <si>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</si>
  <si>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</si>
  <si>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</si>
  <si>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</si>
  <si>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</si>
  <si>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</si>
  <si>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</si>
  <si>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</si>
  <si>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</si>
  <si>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</si>
  <si>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</si>
  <si>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</si>
  <si>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</si>
  <si>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</si>
  <si>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</si>
  <si>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</si>
  <si>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</si>
  <si>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</si>
  <si>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</si>
  <si>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</si>
  <si>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</si>
  <si>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</si>
  <si>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</si>
  <si>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</si>
  <si>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</si>
  <si>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</si>
  <si>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</si>
  <si>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</si>
  <si>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</si>
  <si>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</si>
  <si>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</si>
  <si>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</si>
  <si>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</si>
  <si>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</si>
  <si>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</si>
  <si>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</si>
  <si>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</si>
  <si>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</si>
  <si>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</si>
  <si>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</si>
  <si>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</si>
  <si>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</si>
  <si>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</si>
  <si>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</si>
  <si>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</si>
  <si>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</si>
  <si>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</si>
  <si>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</si>
  <si>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</si>
  <si>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</si>
  <si>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</si>
  <si>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</si>
  <si>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</si>
  <si>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</si>
  <si>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</si>
  <si>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</si>
  <si>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</si>
  <si>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</si>
  <si>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</si>
  <si>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</si>
  <si>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</si>
  <si>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</si>
  <si>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</si>
  <si>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</si>
  <si>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</si>
  <si>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</si>
  <si>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</si>
  <si>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</si>
  <si>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</si>
  <si>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</si>
  <si>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</si>
  <si>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</si>
  <si>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</si>
  <si>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</si>
  <si>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</si>
  <si>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</si>
  <si>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</si>
  <si>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</si>
  <si>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</si>
  <si>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</si>
  <si>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</si>
  <si>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</si>
  <si>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</si>
  <si>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</si>
  <si>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</si>
  <si>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</si>
  <si>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</si>
  <si>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</si>
  <si>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</si>
  <si>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</si>
  <si>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</si>
  <si>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</si>
  <si>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</si>
  <si>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</si>
  <si>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</si>
  <si>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</si>
  <si>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</si>
  <si>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</si>
  <si>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</si>
  <si>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</si>
  <si>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</si>
  <si>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</si>
  <si>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</si>
  <si>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</si>
  <si>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</si>
  <si>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</si>
  <si>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</si>
  <si>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</si>
  <si>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</si>
  <si>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</si>
  <si>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</si>
  <si>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</si>
  <si>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</si>
  <si>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</si>
  <si>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</si>
  <si>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</si>
  <si>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</si>
  <si>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</si>
  <si>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</si>
  <si>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</si>
  <si>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</si>
  <si>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</si>
  <si>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</si>
  <si>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</si>
  <si>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</si>
  <si>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</si>
  <si>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</si>
  <si>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</si>
  <si>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</si>
  <si>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</si>
  <si>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</si>
  <si>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</si>
  <si>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</si>
  <si>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</si>
  <si>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</si>
  <si>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</si>
  <si>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</si>
  <si>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</si>
  <si>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</si>
  <si>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</si>
  <si>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</si>
  <si>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</si>
  <si>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</si>
  <si>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</si>
  <si>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</si>
  <si>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</si>
  <si>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</si>
  <si>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</si>
  <si>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</si>
  <si>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</si>
  <si>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</si>
  <si>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</si>
  <si>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</si>
  <si>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</si>
  <si>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</si>
  <si>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</si>
  <si>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</si>
  <si>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</si>
  <si>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</si>
  <si>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</si>
  <si>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</si>
  <si>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</si>
  <si>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</si>
  <si>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</si>
  <si>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</si>
  <si>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</si>
  <si>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</si>
  <si>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</si>
  <si>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</si>
  <si>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</si>
  <si>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</si>
  <si>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</si>
  <si>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</si>
  <si>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</si>
  <si>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</si>
  <si>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</si>
  <si>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</si>
  <si>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</si>
  <si>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</si>
  <si>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</si>
  <si>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</si>
  <si>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</si>
  <si>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</si>
  <si>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</si>
  <si>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</si>
  <si>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</si>
  <si>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</si>
  <si>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</si>
  <si>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</si>
  <si>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</si>
  <si>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</si>
  <si>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</si>
  <si>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</si>
  <si>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</si>
  <si>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</si>
  <si>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</si>
  <si>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</si>
  <si>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</si>
  <si>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</si>
  <si>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</si>
  <si>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</si>
  <si>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</si>
  <si>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</si>
  <si>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</si>
  <si>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</si>
  <si>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</si>
  <si>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</si>
  <si>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</si>
  <si>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</si>
  <si>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</si>
  <si>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</si>
  <si>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</si>
  <si>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</si>
  <si>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</si>
  <si>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</si>
  <si>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</si>
  <si>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</si>
  <si>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</si>
  <si>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</si>
  <si>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</si>
  <si>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</si>
  <si>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</si>
  <si>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</si>
  <si>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</si>
  <si>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</si>
  <si>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</si>
  <si>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</si>
  <si>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</si>
  <si>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</si>
  <si>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</si>
  <si>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</si>
  <si>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</si>
  <si>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</si>
  <si>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</si>
  <si>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</si>
  <si>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</si>
  <si>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</si>
  <si>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</si>
  <si>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</si>
  <si>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</si>
  <si>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</si>
  <si>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</si>
  <si>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</si>
  <si>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</si>
  <si>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</si>
  <si>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</si>
  <si>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</si>
  <si>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</si>
  <si>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</si>
  <si>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</si>
  <si>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</si>
  <si>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</si>
  <si>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</si>
  <si>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</si>
  <si>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</si>
  <si>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</si>
  <si>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</si>
  <si>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</si>
  <si>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</si>
  <si>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</si>
  <si>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</si>
  <si>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</si>
  <si>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</si>
  <si>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</si>
  <si>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</si>
  <si>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</si>
  <si>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</si>
  <si>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</si>
  <si>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</si>
  <si>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</si>
  <si>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</si>
  <si>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</si>
  <si>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</si>
  <si>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</si>
  <si>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</si>
  <si>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</si>
  <si>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</si>
  <si>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</si>
  <si>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</si>
  <si>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</si>
  <si>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</si>
  <si>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</si>
  <si>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</si>
  <si>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</si>
  <si>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</si>
  <si>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</si>
  <si>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</si>
  <si>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</si>
  <si>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</si>
  <si>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</si>
  <si>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</si>
  <si>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</si>
  <si>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</si>
  <si>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</si>
  <si>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</si>
  <si>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</si>
  <si>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</si>
  <si>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</si>
  <si>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</si>
  <si>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</si>
  <si>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</si>
  <si>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</si>
  <si>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</si>
  <si>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</si>
  <si>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</si>
  <si>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</si>
  <si>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</si>
  <si>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</si>
  <si>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</si>
  <si>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</si>
  <si>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</si>
  <si>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</si>
  <si>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</si>
  <si>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</si>
  <si>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</si>
  <si>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</si>
  <si>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</si>
  <si>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</si>
  <si>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</si>
  <si>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</si>
  <si>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</si>
  <si>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</si>
  <si>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</si>
  <si>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</si>
  <si>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</si>
  <si>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</si>
  <si>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</si>
  <si>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</si>
  <si>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</si>
  <si>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</si>
  <si>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</si>
  <si>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</si>
  <si>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</si>
  <si>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</si>
  <si>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</si>
  <si>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</si>
  <si>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</si>
  <si>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</si>
  <si>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</si>
  <si>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</si>
  <si>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</si>
  <si>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</si>
  <si>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</si>
  <si>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</si>
  <si>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</si>
  <si>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</si>
  <si>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</si>
  <si>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</si>
  <si>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</si>
  <si>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</si>
  <si>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</si>
  <si>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</si>
  <si>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</si>
  <si>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</si>
  <si>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</si>
  <si>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</si>
  <si>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</si>
  <si>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</si>
  <si>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</si>
  <si>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</si>
  <si>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</si>
  <si>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</si>
  <si>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</si>
  <si>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</si>
  <si>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</si>
  <si>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</si>
  <si>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</si>
  <si>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</si>
  <si>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</si>
  <si>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</si>
  <si>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</si>
  <si>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</si>
  <si>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</si>
  <si>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</si>
  <si>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</si>
  <si>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</si>
  <si>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</si>
  <si>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</si>
  <si>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</si>
  <si>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</si>
  <si>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</si>
  <si>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</si>
  <si>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</si>
  <si>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</si>
  <si>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</si>
  <si>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</si>
  <si>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</si>
  <si>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</si>
  <si>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</si>
  <si>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</si>
  <si>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</si>
  <si>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</si>
  <si>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</si>
  <si>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</si>
  <si>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</si>
  <si>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</si>
  <si>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</si>
  <si>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</si>
  <si>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</si>
  <si>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</si>
  <si>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</si>
  <si>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</si>
  <si>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</si>
  <si>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</si>
  <si>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</si>
  <si>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</si>
  <si>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</si>
  <si>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</si>
  <si>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</si>
  <si>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</si>
  <si>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</si>
  <si>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</si>
  <si>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</si>
  <si>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</si>
  <si>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</si>
  <si>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</si>
  <si>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</si>
  <si>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</si>
  <si>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</si>
  <si>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</si>
  <si>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</si>
  <si>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</si>
  <si>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</si>
  <si>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</si>
  <si>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</si>
  <si>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</si>
  <si>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</si>
  <si>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</si>
  <si>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</si>
  <si>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</si>
  <si>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</si>
  <si>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</si>
  <si>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</si>
  <si>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</si>
  <si>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</si>
  <si>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</si>
  <si>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</si>
  <si>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</si>
  <si>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</si>
  <si>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</si>
  <si>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</si>
  <si>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</si>
  <si>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</si>
  <si>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</si>
  <si>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</si>
  <si>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</si>
  <si>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</si>
  <si>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</si>
  <si>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</si>
  <si>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</si>
  <si>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</si>
  <si>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</si>
  <si>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</si>
  <si>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</si>
  <si>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</si>
  <si>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</si>
  <si>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</si>
  <si>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</si>
  <si>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</si>
  <si>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</si>
  <si>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</si>
  <si>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</si>
  <si>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</si>
  <si>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</si>
  <si>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</si>
  <si>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</si>
  <si>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</si>
  <si>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</si>
  <si>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</si>
  <si>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</si>
  <si>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</si>
  <si>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</si>
  <si>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</si>
  <si>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</si>
  <si>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</si>
  <si>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</si>
  <si>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</si>
  <si>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</si>
  <si>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</si>
  <si>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</si>
  <si>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</si>
  <si>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</si>
  <si>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</si>
  <si>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</si>
  <si>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</si>
  <si>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</si>
  <si>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</si>
  <si>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</si>
  <si>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</si>
  <si>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</si>
  <si>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</si>
  <si>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</si>
  <si>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</si>
  <si>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</si>
  <si>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</si>
  <si>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</si>
  <si>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</si>
  <si>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</si>
  <si>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</si>
  <si>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</si>
  <si>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</si>
  <si>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</si>
  <si>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</si>
  <si>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</si>
  <si>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</si>
  <si>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</si>
  <si>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</si>
  <si>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</si>
  <si>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</si>
  <si>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</si>
  <si>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</si>
  <si>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</si>
  <si>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</si>
  <si>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</si>
  <si>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</si>
  <si>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</si>
  <si>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</si>
  <si>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</si>
  <si>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</si>
  <si>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</si>
  <si>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</si>
  <si>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</si>
  <si>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</si>
  <si>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</si>
  <si>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</si>
  <si>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</si>
  <si>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</si>
  <si>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</si>
  <si>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</si>
  <si>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</si>
  <si>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</si>
  <si>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</si>
  <si>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</si>
  <si>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</si>
  <si>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</si>
  <si>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</si>
  <si>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</si>
  <si>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</si>
  <si>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</si>
  <si>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</si>
  <si>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</si>
  <si>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</si>
  <si>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</si>
  <si>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</si>
  <si>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</si>
  <si>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</si>
  <si>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</si>
  <si>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</si>
  <si>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</si>
  <si>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</si>
  <si>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</si>
  <si>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</si>
  <si>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</si>
  <si>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</si>
  <si>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</si>
  <si>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</si>
  <si>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</si>
  <si>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</si>
  <si>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</si>
  <si>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</si>
  <si>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</si>
  <si>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</si>
  <si>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</si>
  <si>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</si>
  <si>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</si>
  <si>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</si>
  <si>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</si>
  <si>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</si>
  <si>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</si>
  <si>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</si>
  <si>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</si>
  <si>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</si>
  <si>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</si>
  <si>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</si>
  <si>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</si>
  <si>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</si>
  <si>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</si>
  <si>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</si>
  <si>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</si>
  <si>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</si>
  <si>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</si>
  <si>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</si>
  <si>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</si>
  <si>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</si>
  <si>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</si>
  <si>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</si>
  <si>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</si>
  <si>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</si>
  <si>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</si>
  <si>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</si>
  <si>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</si>
  <si>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</si>
  <si>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</si>
  <si>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</si>
  <si>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</si>
  <si>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</si>
  <si>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</si>
  <si>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</si>
  <si>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</si>
  <si>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</si>
  <si>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</si>
  <si>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</si>
  <si>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</si>
  <si>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</si>
  <si>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</si>
  <si>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</si>
  <si>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</si>
  <si>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</si>
  <si>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</si>
  <si>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</si>
  <si>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</si>
  <si>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</si>
  <si>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</si>
  <si>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</si>
  <si>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</si>
  <si>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</si>
  <si>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</si>
  <si>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</si>
  <si>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</si>
  <si>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</si>
  <si>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</si>
  <si>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</si>
  <si>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</si>
  <si>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</si>
  <si>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</si>
  <si>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</si>
  <si>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</si>
  <si>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</si>
  <si>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</si>
  <si>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</si>
  <si>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</si>
  <si>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</si>
  <si>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</si>
  <si>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</si>
  <si>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</si>
  <si>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</si>
  <si>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</si>
  <si>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</si>
  <si>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</si>
  <si>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</si>
  <si>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</si>
  <si>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</si>
  <si>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</si>
  <si>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</si>
  <si>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</si>
  <si>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</si>
  <si>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</si>
  <si>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</si>
  <si>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</si>
  <si>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</si>
  <si>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</si>
  <si>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</si>
  <si>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</si>
  <si>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</si>
  <si>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</si>
  <si>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</si>
  <si>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</si>
  <si>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</si>
  <si>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</si>
  <si>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</si>
  <si>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</si>
  <si>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</si>
  <si>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</si>
  <si>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</si>
  <si>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</si>
  <si>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</si>
  <si>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</si>
  <si>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</si>
  <si>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</si>
  <si>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</si>
  <si>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</si>
  <si>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</si>
  <si>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</si>
  <si>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</si>
  <si>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</si>
  <si>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</si>
  <si>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</si>
  <si>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</si>
  <si>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</si>
  <si>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</si>
  <si>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</si>
  <si>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</si>
  <si>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</si>
  <si>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</si>
  <si>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</si>
  <si>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</si>
  <si>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</si>
  <si>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</si>
  <si>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</si>
  <si>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</si>
  <si>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</si>
  <si>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</si>
  <si>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</si>
  <si>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</si>
  <si>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</si>
  <si>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</si>
  <si>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</si>
  <si>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</si>
  <si>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</si>
  <si>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</si>
  <si>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</si>
  <si>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</si>
  <si>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</si>
  <si>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</si>
  <si>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</si>
  <si>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</si>
  <si>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</si>
  <si>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</si>
  <si>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</si>
  <si>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</si>
  <si>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</si>
  <si>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</si>
  <si>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</si>
  <si>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</si>
  <si>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</si>
  <si>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</si>
  <si>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</si>
  <si>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</si>
  <si>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</si>
  <si>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</si>
  <si>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</si>
  <si>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</si>
  <si>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</si>
  <si>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</si>
  <si>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</si>
  <si>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</si>
  <si>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</si>
  <si>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</si>
  <si>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</si>
  <si>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</si>
  <si>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</si>
  <si>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</si>
  <si>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</si>
  <si>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</si>
  <si>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</si>
  <si>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</si>
  <si>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</si>
  <si>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</si>
  <si>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</si>
  <si>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</si>
  <si>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</si>
  <si>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</si>
  <si>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</si>
  <si>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</si>
  <si>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</si>
  <si>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</si>
  <si>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</si>
  <si>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</si>
  <si>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</si>
  <si>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</si>
  <si>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</si>
  <si>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</si>
  <si>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</si>
  <si>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</si>
  <si>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</si>
  <si>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</si>
  <si>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</si>
  <si>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</si>
  <si>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</si>
  <si>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</si>
  <si>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</si>
  <si>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</si>
  <si>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</si>
  <si>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</si>
  <si>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</si>
  <si>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</si>
  <si>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</si>
  <si>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</si>
  <si>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</si>
  <si>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</si>
  <si>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</si>
  <si>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</si>
  <si>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</si>
  <si>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</si>
  <si>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</si>
  <si>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</si>
  <si>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</si>
  <si>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</si>
  <si>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</si>
  <si>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</si>
  <si>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</si>
  <si>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</si>
  <si>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</si>
  <si>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</si>
  <si>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</si>
  <si>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</si>
  <si>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</si>
  <si>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</si>
  <si>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</si>
  <si>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</si>
  <si>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</si>
  <si>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</si>
  <si>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</si>
  <si>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</si>
  <si>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</si>
  <si>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</si>
  <si>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</si>
  <si>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</si>
  <si>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</si>
  <si>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</si>
  <si>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</si>
  <si>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</si>
  <si>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</si>
  <si>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</si>
  <si>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</si>
  <si>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</si>
  <si>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</si>
  <si>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</si>
  <si>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</si>
  <si>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</si>
  <si>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</si>
  <si>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</si>
  <si>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</si>
  <si>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</si>
  <si>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</si>
  <si>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</si>
  <si>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</si>
  <si>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</si>
  <si>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</si>
  <si>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</si>
  <si>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</si>
  <si>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</si>
  <si>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</si>
  <si>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</si>
  <si>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</si>
  <si>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</si>
  <si>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</si>
  <si>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</si>
  <si>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</si>
  <si>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</si>
  <si>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</si>
  <si>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</si>
  <si>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</si>
  <si>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</si>
  <si>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</si>
  <si>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</si>
  <si>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</si>
  <si>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</si>
  <si>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</si>
  <si>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</si>
  <si>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</si>
  <si>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</si>
  <si>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</si>
  <si>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</si>
  <si>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</si>
  <si>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</si>
  <si>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</si>
  <si>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</si>
  <si>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</si>
  <si>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</si>
  <si>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</si>
  <si>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</si>
  <si>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</si>
  <si>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</si>
  <si>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</si>
  <si>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</si>
  <si>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</si>
  <si>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</si>
  <si>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</si>
  <si>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</si>
  <si>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</si>
  <si>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</si>
  <si>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</si>
  <si>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</si>
  <si>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</si>
  <si>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</si>
  <si>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</si>
  <si>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</si>
  <si>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</si>
  <si>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</si>
  <si>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</si>
  <si>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</si>
  <si>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</si>
  <si>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</si>
  <si>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</si>
  <si>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</si>
  <si>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</si>
  <si>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</si>
  <si>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</si>
  <si>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</si>
  <si>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</si>
  <si>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</si>
  <si>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</si>
  <si>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</si>
  <si>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</si>
  <si>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</si>
  <si>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</si>
  <si>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</si>
  <si>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</si>
  <si>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</si>
  <si>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</si>
  <si>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</si>
  <si>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</si>
  <si>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</si>
  <si>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</si>
  <si>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</si>
  <si>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</si>
  <si>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</si>
  <si>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</si>
  <si>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</si>
  <si>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</si>
  <si>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</si>
  <si>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</si>
  <si>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</si>
  <si>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</si>
  <si>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</si>
  <si>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</si>
  <si>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</si>
  <si>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</si>
  <si>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</si>
  <si>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</si>
  <si>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</si>
  <si>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</si>
  <si>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</si>
  <si>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</si>
  <si>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</si>
  <si>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</si>
  <si>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</si>
  <si>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</si>
  <si>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</si>
  <si>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</si>
  <si>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</si>
  <si>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</si>
  <si>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</si>
  <si>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</si>
  <si>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</si>
  <si>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</si>
  <si>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</si>
  <si>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</si>
  <si>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</si>
  <si>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</si>
  <si>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</si>
  <si>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</si>
  <si>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</si>
  <si>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</si>
  <si>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</si>
  <si>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</si>
  <si>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</si>
  <si>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</si>
  <si>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</si>
  <si>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</si>
  <si>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</si>
  <si>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</si>
  <si>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</si>
  <si>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</si>
  <si>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</si>
  <si>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</si>
  <si>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</si>
  <si>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</si>
  <si>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</si>
  <si>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</si>
  <si>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</si>
  <si>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</si>
  <si>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</si>
  <si>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</si>
  <si>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</si>
  <si>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</si>
  <si>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</si>
  <si>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</si>
  <si>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</si>
  <si>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</si>
  <si>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</si>
  <si>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</si>
  <si>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</si>
  <si>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</si>
  <si>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</si>
  <si>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</si>
  <si>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</si>
  <si>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</si>
  <si>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</si>
  <si>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</si>
  <si>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</si>
  <si>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</si>
  <si>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</si>
  <si>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</si>
  <si>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</si>
  <si>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</si>
  <si>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</si>
  <si>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</si>
  <si>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</si>
  <si>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</si>
  <si>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</si>
  <si>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</si>
  <si>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</si>
  <si>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</si>
  <si>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</si>
  <si>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</si>
  <si>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</si>
  <si>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</si>
  <si>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</si>
  <si>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</si>
  <si>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</si>
  <si>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</si>
  <si>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</si>
  <si>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</si>
  <si>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</si>
  <si>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</si>
  <si>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</si>
  <si>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</si>
  <si>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</si>
  <si>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</si>
  <si>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</si>
  <si>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</si>
  <si>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</si>
  <si>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</si>
  <si>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</si>
  <si>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</si>
  <si>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</si>
  <si>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</si>
  <si>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</si>
  <si>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</si>
  <si>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</si>
  <si>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</si>
  <si>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</si>
  <si>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</si>
  <si>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</si>
  <si>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</si>
  <si>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</si>
  <si>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</si>
  <si>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</si>
  <si>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</si>
  <si>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</si>
  <si>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</si>
  <si>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</si>
  <si>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</si>
  <si>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</si>
  <si>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</si>
  <si>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</si>
  <si>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</si>
  <si>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</si>
  <si>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</si>
  <si>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</si>
  <si>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</si>
  <si>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</si>
  <si>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</si>
  <si>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</si>
  <si>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</si>
  <si>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</si>
  <si>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</si>
  <si>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</si>
  <si>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</si>
  <si>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</si>
  <si>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</si>
  <si>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</si>
  <si>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</si>
  <si>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</si>
  <si>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</si>
  <si>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</si>
  <si>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</si>
  <si>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</si>
  <si>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</si>
  <si>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</si>
  <si>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</si>
  <si>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</si>
  <si>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</si>
  <si>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</si>
  <si>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</si>
  <si>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</si>
  <si>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</si>
  <si>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</si>
  <si>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</si>
  <si>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</si>
  <si>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</si>
  <si>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</si>
  <si>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</si>
  <si>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</si>
  <si>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</si>
  <si>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</si>
  <si>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</si>
  <si>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</si>
  <si>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</si>
  <si>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</si>
  <si>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</si>
  <si>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</si>
  <si>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</si>
  <si>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</si>
  <si>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</si>
  <si>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</si>
  <si>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</si>
  <si>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</si>
  <si>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</si>
  <si>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</si>
  <si>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</si>
  <si>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</si>
  <si>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</si>
  <si>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</si>
  <si>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</si>
  <si>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</si>
  <si>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</si>
  <si>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</si>
  <si>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</si>
  <si>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</si>
  <si>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</si>
  <si>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</si>
  <si>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</si>
  <si>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</si>
  <si>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</si>
  <si>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</si>
  <si>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</si>
  <si>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</si>
  <si>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</si>
  <si>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</si>
  <si>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</si>
  <si>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</si>
  <si>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</si>
  <si>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</si>
  <si>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</si>
  <si>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</si>
  <si>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</si>
  <si>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</si>
  <si>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</si>
  <si>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</si>
  <si>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</si>
  <si>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</si>
  <si>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</si>
  <si>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</si>
  <si>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</si>
  <si>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</si>
  <si>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</si>
  <si>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</si>
  <si>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</si>
  <si>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</si>
  <si>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</si>
  <si>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</si>
  <si>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</si>
  <si>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</si>
  <si>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</si>
  <si>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</si>
  <si>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</si>
  <si>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</si>
  <si>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</si>
  <si>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</si>
  <si>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</si>
  <si>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</si>
  <si>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</si>
  <si>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</si>
  <si>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</si>
  <si>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</si>
  <si>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</si>
  <si>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</si>
  <si>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</si>
  <si>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</si>
  <si>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</si>
  <si>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</si>
  <si>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</si>
  <si>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</si>
  <si>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</si>
  <si>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</si>
  <si>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</si>
  <si>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</si>
  <si>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</si>
  <si>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</si>
  <si>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</si>
  <si>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</si>
  <si>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</si>
  <si>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</si>
  <si>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</si>
  <si>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</si>
  <si>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</si>
  <si>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</si>
  <si>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</si>
  <si>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</si>
  <si>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</si>
  <si>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</si>
  <si>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</si>
  <si>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</si>
  <si>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</si>
  <si>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</si>
  <si>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</si>
  <si>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</si>
  <si>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</si>
  <si>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</si>
  <si>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</si>
  <si>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</si>
  <si>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</si>
  <si>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</si>
  <si>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</si>
  <si>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</si>
  <si>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</si>
  <si>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</si>
  <si>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</si>
  <si>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</si>
  <si>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</si>
  <si>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</si>
  <si>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</si>
  <si>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</si>
  <si>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</si>
  <si>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</si>
  <si>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</si>
  <si>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</si>
  <si>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</si>
  <si>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</si>
  <si>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</si>
  <si>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</si>
  <si>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</si>
  <si>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</si>
  <si>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</si>
  <si>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</si>
  <si>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</si>
  <si>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</si>
  <si>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</si>
  <si>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</si>
  <si>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</si>
  <si>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</si>
  <si>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</si>
  <si>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</si>
  <si>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</si>
  <si>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</si>
  <si>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</si>
  <si>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</si>
  <si>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</si>
  <si>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</si>
  <si>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</si>
  <si>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</si>
  <si>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</si>
  <si>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</si>
  <si>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</si>
  <si>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</si>
  <si>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</si>
  <si>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</si>
  <si>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</si>
  <si>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</si>
  <si>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</si>
  <si>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</si>
  <si>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</si>
  <si>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</si>
  <si>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</si>
  <si>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</si>
  <si>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</si>
  <si>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</si>
  <si>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</si>
  <si>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</si>
  <si>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</si>
  <si>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</si>
  <si>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</si>
  <si>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</si>
  <si>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</si>
  <si>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</si>
  <si>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</si>
  <si>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</si>
  <si>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</si>
  <si>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</si>
  <si>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</si>
  <si>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</si>
  <si>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</si>
  <si>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</si>
  <si>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</si>
  <si>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</si>
  <si>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</si>
  <si>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</si>
  <si>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</si>
  <si>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</si>
  <si>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</si>
  <si>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</si>
  <si>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</si>
  <si>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</si>
  <si>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</si>
  <si>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</si>
  <si>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</si>
  <si>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</si>
  <si>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</si>
  <si>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</si>
  <si>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</si>
  <si>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</si>
  <si>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</si>
  <si>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</si>
  <si>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</si>
  <si>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</si>
  <si>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</si>
  <si>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</si>
  <si>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</si>
  <si>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</si>
  <si>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</si>
  <si>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</si>
  <si>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</si>
  <si>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</si>
  <si>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</si>
  <si>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</si>
  <si>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</si>
  <si>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</si>
  <si>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</si>
  <si>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</si>
  <si>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</si>
  <si>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</si>
  <si>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</si>
  <si>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</si>
  <si>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</si>
  <si>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</si>
  <si>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</si>
  <si>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</si>
  <si>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</si>
  <si>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</si>
  <si>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</si>
  <si>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</si>
  <si>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</si>
  <si>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</si>
  <si>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</si>
  <si>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</si>
  <si>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</si>
  <si>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</si>
  <si>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</si>
  <si>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</si>
  <si>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</si>
  <si>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</si>
  <si>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</si>
  <si>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</si>
  <si>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</si>
  <si>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</si>
  <si>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</si>
  <si>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</si>
  <si>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</si>
  <si>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</si>
  <si>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</si>
  <si>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</si>
  <si>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</si>
  <si>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</si>
  <si>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</si>
  <si>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</si>
  <si>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</si>
  <si>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</si>
  <si>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</si>
  <si>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</si>
  <si>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</si>
  <si>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</si>
  <si>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</si>
  <si>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</si>
  <si>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</si>
  <si>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</si>
  <si>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</si>
  <si>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</si>
  <si>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</si>
  <si>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</si>
  <si>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</si>
  <si>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</si>
  <si>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</si>
  <si>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</si>
  <si>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</si>
  <si>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</si>
  <si>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</si>
  <si>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</si>
  <si>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</si>
  <si>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</si>
  <si>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</si>
  <si>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</si>
  <si>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</si>
  <si>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</si>
  <si>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</si>
  <si>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</si>
  <si>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</si>
  <si>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</si>
  <si>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</si>
  <si>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</si>
  <si>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</si>
  <si>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</si>
  <si>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</si>
  <si>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</si>
  <si>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</si>
  <si>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</si>
  <si>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</si>
  <si>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</si>
  <si>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</si>
  <si>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</si>
  <si>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</si>
  <si>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</si>
  <si>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</si>
  <si>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</si>
  <si>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</si>
  <si>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</si>
  <si>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</si>
  <si>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</si>
  <si>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</si>
  <si>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</si>
  <si>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</si>
  <si>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</si>
  <si>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</si>
  <si>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</si>
  <si>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</si>
  <si>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</si>
  <si>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</si>
  <si>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</si>
  <si>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</si>
  <si>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</si>
  <si>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</si>
  <si>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</si>
  <si>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</si>
  <si>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</si>
  <si>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</si>
  <si>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</si>
  <si>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</si>
  <si>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</si>
  <si>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</si>
  <si>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</si>
  <si>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</si>
  <si>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</si>
  <si>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</si>
  <si>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</si>
  <si>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</si>
  <si>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</si>
  <si>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</si>
  <si>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</si>
  <si>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</si>
  <si>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</si>
  <si>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</si>
  <si>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</si>
  <si>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</si>
  <si>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</si>
  <si>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</si>
  <si>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</si>
  <si>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</si>
  <si>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</si>
  <si>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</si>
  <si>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</si>
  <si>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</si>
  <si>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</si>
  <si>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</si>
  <si>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</si>
  <si>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</si>
  <si>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</si>
  <si>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</si>
  <si>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</si>
  <si>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</si>
  <si>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</si>
  <si>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</si>
  <si>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</si>
  <si>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</si>
  <si>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</si>
  <si>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</si>
  <si>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</si>
  <si>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</si>
  <si>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</si>
  <si>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</si>
  <si>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</si>
  <si>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</si>
  <si>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</si>
  <si>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</si>
  <si>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</si>
  <si>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</si>
  <si>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</si>
  <si>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</si>
  <si>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</si>
  <si>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</si>
  <si>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</si>
  <si>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</si>
  <si>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</si>
  <si>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</si>
  <si>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</si>
  <si>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</si>
  <si>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</si>
  <si>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</si>
  <si>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</si>
  <si>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</si>
  <si>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</si>
  <si>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</si>
  <si>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</si>
  <si>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</si>
  <si>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</si>
  <si>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</si>
  <si>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</si>
  <si>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</si>
  <si>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</si>
  <si>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</si>
  <si>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</si>
  <si>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</si>
  <si>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</si>
  <si>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</si>
  <si>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</si>
  <si>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</si>
  <si>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</si>
  <si>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</si>
  <si>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</si>
  <si>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</si>
  <si>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</si>
  <si>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</si>
  <si>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</si>
  <si>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</si>
  <si>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</si>
  <si>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</si>
  <si>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</si>
  <si>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</si>
  <si>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</si>
  <si>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</si>
  <si>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</si>
  <si>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</si>
  <si>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</si>
  <si>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</si>
  <si>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</si>
  <si>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</si>
  <si>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</si>
  <si>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</si>
  <si>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</si>
  <si>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</si>
  <si>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</si>
  <si>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</si>
  <si>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</si>
  <si>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</si>
  <si>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</si>
  <si>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</si>
  <si>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</si>
  <si>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</si>
  <si>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</si>
  <si>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</si>
  <si>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</si>
  <si>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</si>
  <si>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</si>
  <si>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</si>
  <si>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</si>
  <si>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</si>
  <si>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</si>
  <si>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</si>
  <si>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</si>
  <si>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</si>
  <si>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</si>
  <si>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</si>
  <si>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</si>
  <si>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</si>
  <si>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</si>
  <si>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</si>
  <si>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</si>
  <si>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</si>
  <si>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</si>
  <si>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</si>
  <si>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</si>
  <si>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</si>
  <si>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</si>
  <si>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</si>
  <si>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</si>
  <si>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</si>
  <si>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</si>
  <si>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</si>
  <si>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</si>
  <si>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</si>
  <si>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</si>
  <si>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</si>
  <si>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</si>
  <si>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</si>
  <si>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</si>
  <si>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</si>
  <si>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</si>
  <si>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</si>
  <si>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</si>
  <si>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</si>
  <si>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</si>
  <si>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</si>
  <si>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</si>
  <si>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</si>
  <si>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</si>
  <si>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</si>
  <si>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</si>
  <si>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</si>
  <si>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</si>
  <si>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</si>
  <si>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</si>
  <si>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</si>
  <si>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</si>
  <si>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</si>
  <si>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</si>
  <si>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</si>
  <si>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</si>
  <si>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</si>
  <si>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</si>
  <si>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</si>
  <si>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</si>
  <si>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</si>
  <si>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</si>
  <si>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</si>
  <si>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</si>
  <si>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</si>
  <si>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</si>
  <si>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</si>
  <si>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</si>
  <si>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</si>
  <si>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</si>
  <si>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</si>
  <si>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</si>
  <si>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</si>
  <si>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</si>
  <si>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</si>
  <si>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</si>
  <si>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</si>
  <si>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</si>
  <si>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</si>
  <si>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</si>
  <si>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</si>
  <si>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</si>
  <si>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</si>
  <si>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</si>
  <si>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</si>
  <si>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</si>
  <si>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</si>
  <si>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</si>
  <si>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</si>
  <si>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</si>
  <si>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</si>
  <si>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</si>
  <si>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</si>
  <si>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</si>
  <si>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</si>
  <si>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</si>
  <si>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</si>
  <si>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</si>
  <si>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</si>
  <si>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</si>
  <si>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</si>
  <si>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</si>
  <si>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</si>
  <si>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</si>
  <si>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</si>
  <si>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</si>
  <si>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</si>
  <si>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</si>
  <si>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</si>
  <si>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</si>
  <si>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</si>
  <si>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</si>
  <si>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</si>
  <si>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</si>
  <si>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</si>
  <si>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</si>
  <si>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</si>
  <si>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</si>
  <si>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</si>
  <si>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</si>
  <si>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</si>
  <si>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</si>
  <si>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</si>
  <si>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</si>
  <si>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</si>
  <si>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</si>
  <si>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</si>
  <si>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</si>
  <si>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</si>
  <si>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</si>
  <si>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</si>
  <si>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</si>
  <si>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</si>
  <si>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</si>
  <si>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</si>
  <si>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</si>
  <si>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</si>
  <si>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</si>
  <si>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</si>
  <si>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</si>
  <si>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</si>
  <si>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</si>
  <si>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</si>
  <si>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</si>
  <si>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</si>
  <si>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</si>
  <si>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</si>
  <si>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</si>
  <si>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</si>
  <si>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</si>
  <si>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</si>
  <si>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</si>
  <si>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</si>
  <si>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</si>
  <si>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</si>
  <si>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</si>
  <si>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</si>
  <si>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</si>
  <si>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</si>
  <si>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</si>
  <si>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</si>
  <si>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</si>
  <si>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</si>
  <si>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</si>
  <si>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</si>
  <si>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</si>
  <si>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</si>
  <si>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</si>
  <si>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</si>
  <si>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</si>
  <si>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</si>
  <si>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</si>
  <si>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</si>
  <si>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</si>
  <si>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</si>
  <si>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</si>
  <si>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</si>
  <si>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</si>
  <si>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</si>
  <si>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</si>
  <si>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</si>
  <si>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</si>
  <si>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</si>
  <si>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</si>
  <si>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</si>
  <si>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</si>
  <si>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</si>
  <si>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</si>
  <si>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</si>
  <si>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</si>
  <si>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</si>
  <si>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</si>
  <si>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</si>
  <si>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</si>
  <si>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</si>
  <si>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</si>
  <si>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</si>
  <si>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</si>
  <si>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</si>
  <si>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</si>
  <si>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</si>
  <si>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</si>
  <si>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</si>
  <si>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</si>
  <si>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</si>
  <si>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</si>
  <si>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</si>
  <si>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</si>
  <si>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</si>
  <si>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</si>
  <si>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</si>
  <si>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</si>
  <si>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</si>
  <si>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</si>
  <si>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</si>
  <si>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</si>
  <si>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</si>
  <si>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</si>
  <si>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</si>
  <si>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</si>
  <si>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</si>
  <si>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</si>
  <si>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</si>
  <si>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</si>
  <si>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</si>
  <si>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</si>
  <si>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</si>
  <si>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</si>
  <si>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</si>
  <si>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</si>
  <si>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</si>
  <si>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</si>
  <si>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</si>
  <si>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</si>
  <si>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</si>
  <si>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</si>
  <si>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</si>
  <si>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</si>
  <si>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</si>
  <si>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</si>
  <si>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</si>
  <si>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</si>
  <si>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</si>
  <si>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</si>
  <si>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</si>
  <si>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</si>
  <si>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</si>
  <si>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</si>
  <si>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</si>
  <si>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</si>
  <si>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</si>
  <si>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</si>
  <si>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</si>
  <si>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</si>
  <si>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</si>
  <si>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</si>
  <si>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</si>
  <si>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</si>
  <si>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</si>
  <si>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</si>
  <si>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</si>
  <si>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</si>
  <si>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</si>
  <si>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</si>
  <si>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</si>
  <si>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</si>
  <si>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</si>
  <si>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</si>
  <si>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</si>
  <si>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</si>
  <si>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</si>
  <si>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</si>
  <si>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</si>
  <si>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</si>
  <si>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</si>
  <si>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</si>
  <si>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</si>
  <si>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</si>
  <si>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</si>
  <si>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</si>
  <si>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</si>
  <si>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</si>
  <si>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</si>
  <si>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</si>
  <si>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</si>
  <si>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</si>
  <si>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</si>
  <si>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</si>
  <si>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</si>
  <si>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</si>
  <si>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</si>
  <si>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</si>
  <si>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</si>
  <si>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</si>
  <si>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</si>
  <si>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</si>
  <si>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</si>
  <si>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</si>
  <si>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</si>
  <si>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</si>
  <si>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</si>
  <si>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</si>
  <si>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</si>
  <si>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</si>
  <si>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</si>
  <si>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</si>
  <si>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</si>
  <si>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</si>
  <si>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</si>
  <si>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</si>
  <si>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</si>
  <si>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</si>
  <si>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</si>
  <si>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</si>
  <si>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</si>
  <si>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</si>
  <si>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</si>
  <si>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</si>
  <si>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</si>
  <si>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</si>
  <si>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</si>
  <si>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</si>
  <si>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</si>
  <si>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</si>
  <si>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</si>
  <si>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</si>
  <si>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</si>
  <si>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</si>
  <si>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</si>
  <si>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</si>
  <si>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</si>
  <si>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</si>
  <si>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</si>
  <si>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</si>
  <si>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</si>
  <si>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</si>
  <si>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</si>
  <si>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</si>
  <si>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</si>
  <si>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</si>
  <si>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</si>
  <si>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</si>
  <si>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</si>
  <si>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</si>
  <si>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</si>
  <si>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</si>
  <si>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</si>
  <si>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</si>
  <si>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</si>
  <si>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</si>
  <si>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</si>
  <si>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</si>
  <si>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</si>
  <si>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</si>
  <si>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</si>
  <si>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</si>
  <si>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</si>
  <si>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</si>
  <si>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</si>
  <si>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</si>
  <si>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</si>
  <si>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</si>
  <si>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</si>
  <si>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</si>
  <si>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</si>
  <si>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</si>
  <si>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</si>
  <si>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</si>
  <si>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</si>
  <si>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</si>
  <si>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</si>
  <si>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</si>
  <si>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</si>
  <si>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</si>
  <si>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</si>
  <si>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</si>
  <si>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</si>
  <si>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</si>
  <si>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</si>
  <si>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</si>
  <si>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</si>
  <si>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</si>
  <si>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</si>
  <si>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</si>
  <si>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</si>
  <si>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</si>
  <si>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</si>
  <si>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</si>
  <si>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</si>
  <si>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</si>
  <si>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</si>
  <si>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</si>
  <si>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</si>
  <si>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</si>
  <si>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</si>
  <si>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</si>
  <si>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</si>
  <si>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</si>
  <si>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</si>
  <si>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</si>
  <si>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</si>
  <si>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</si>
  <si>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</si>
  <si>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</si>
  <si>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</si>
  <si>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</si>
  <si>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</si>
  <si>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</si>
  <si>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</si>
  <si>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</si>
  <si>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</si>
  <si>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</si>
  <si>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</si>
  <si>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</si>
  <si>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</si>
  <si>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</si>
  <si>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</si>
  <si>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</si>
  <si>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</si>
  <si>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</si>
  <si>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</si>
  <si>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</si>
  <si>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</si>
  <si>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</si>
  <si>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</si>
  <si>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</si>
  <si>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</si>
  <si>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</si>
  <si>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</si>
  <si>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</si>
  <si>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</si>
  <si>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</si>
  <si>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</si>
  <si>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</si>
  <si>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</si>
  <si>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</si>
  <si>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</si>
  <si>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</si>
  <si>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</si>
  <si>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</si>
  <si>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</si>
  <si>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</si>
  <si>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</si>
  <si>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</si>
  <si>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</si>
  <si>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</si>
  <si>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</si>
  <si>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</si>
  <si>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</si>
  <si>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</si>
  <si>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</si>
  <si>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</si>
  <si>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</si>
  <si>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</si>
  <si>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</si>
  <si>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</si>
  <si>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</si>
  <si>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</si>
  <si>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</si>
  <si>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</si>
  <si>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</si>
  <si>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</si>
  <si>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</si>
  <si>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</si>
  <si>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</si>
  <si>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</si>
  <si>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</si>
  <si>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</si>
  <si>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</si>
  <si>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</si>
  <si>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</si>
  <si>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</si>
  <si>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</si>
  <si>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</si>
  <si>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</si>
  <si>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</si>
  <si>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</si>
  <si>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</si>
  <si>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</si>
  <si>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</si>
  <si>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</si>
  <si>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</si>
  <si>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</si>
  <si>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</si>
  <si>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</si>
  <si>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</si>
  <si>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</si>
  <si>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</si>
  <si>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</si>
  <si>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</si>
  <si>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</si>
  <si>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</si>
  <si>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</si>
  <si>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</si>
  <si>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</si>
  <si>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</si>
  <si>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</si>
  <si>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</si>
  <si>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</si>
  <si>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</si>
  <si>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</si>
  <si>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</si>
  <si>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</si>
  <si>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</si>
  <si>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</si>
  <si>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</si>
  <si>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</si>
  <si>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</si>
  <si>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</si>
  <si>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</si>
  <si>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</si>
  <si>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</si>
  <si>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</si>
  <si>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</si>
  <si>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</si>
  <si>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</si>
  <si>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</si>
  <si>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</si>
  <si>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</si>
  <si>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</si>
  <si>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</si>
  <si>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</si>
  <si>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</si>
  <si>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</si>
  <si>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</si>
  <si>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</si>
  <si>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</si>
  <si>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</si>
  <si>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</si>
  <si>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</si>
  <si>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</si>
  <si>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</si>
  <si>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</si>
  <si>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</si>
  <si>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</si>
  <si>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</si>
  <si>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</si>
  <si>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</si>
  <si>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</si>
  <si>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</si>
  <si>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</si>
  <si>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</si>
  <si>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</si>
  <si>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</si>
  <si>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</si>
  <si>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</si>
  <si>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</si>
  <si>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</si>
  <si>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</si>
  <si>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</si>
  <si>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</si>
  <si>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</si>
  <si>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</si>
  <si>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</si>
  <si>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</si>
  <si>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</si>
  <si>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</si>
  <si>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</si>
  <si>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</si>
  <si>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</si>
  <si>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</si>
  <si>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</si>
  <si>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</si>
  <si>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</si>
  <si>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</si>
  <si>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</si>
  <si>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</si>
  <si>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</si>
  <si>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</si>
  <si>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</si>
  <si>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</si>
  <si>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</si>
  <si>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</si>
  <si>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</si>
  <si>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</si>
  <si>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</si>
  <si>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</si>
  <si>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</si>
  <si>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</si>
  <si>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</si>
  <si>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</si>
  <si>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</si>
  <si>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</si>
  <si>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</si>
  <si>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</si>
  <si>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</si>
  <si>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</si>
  <si>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</si>
  <si>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</si>
  <si>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</si>
  <si>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</si>
  <si>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</si>
  <si>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</si>
  <si>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</si>
  <si>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</si>
  <si>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</si>
  <si>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</si>
  <si>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</si>
  <si>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</si>
  <si>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</si>
  <si>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</si>
  <si>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</si>
  <si>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</si>
  <si>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</si>
  <si>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</si>
  <si>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</si>
  <si>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</si>
  <si>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</si>
  <si>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</si>
  <si>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</si>
  <si>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</si>
  <si>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</si>
  <si>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</si>
  <si>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</si>
  <si>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</si>
  <si>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</si>
  <si>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</si>
  <si>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</si>
  <si>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</si>
  <si>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</si>
  <si>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</si>
  <si>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</si>
  <si>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</si>
  <si>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</si>
  <si>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</si>
  <si>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</si>
  <si>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</si>
  <si>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</si>
  <si>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</si>
  <si>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</si>
  <si>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</si>
  <si>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</si>
  <si>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</si>
  <si>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</si>
  <si>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</si>
  <si>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</si>
  <si>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</si>
  <si>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</si>
  <si>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</si>
  <si>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</si>
  <si>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</si>
  <si>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</si>
  <si>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</si>
  <si>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</si>
  <si>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</si>
  <si>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</si>
  <si>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</si>
  <si>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</si>
  <si>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</si>
  <si>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</si>
  <si>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</si>
  <si>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</si>
  <si>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</si>
  <si>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</si>
  <si>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</si>
  <si>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</si>
  <si>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</si>
  <si>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</si>
  <si>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</si>
  <si>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</si>
  <si>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</si>
  <si>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</si>
  <si>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</si>
  <si>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</si>
  <si>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</si>
  <si>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</si>
  <si>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</si>
  <si>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</si>
  <si>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</si>
  <si>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</si>
  <si>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</si>
  <si>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</si>
  <si>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</si>
  <si>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</si>
  <si>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</si>
  <si>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</si>
  <si>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</si>
  <si>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</si>
  <si>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</si>
  <si>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</si>
  <si>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</si>
  <si>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</si>
  <si>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</si>
  <si>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</si>
  <si>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</si>
  <si>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</si>
  <si>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</si>
  <si>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</si>
  <si>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</si>
  <si>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</si>
  <si>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</si>
  <si>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</si>
  <si>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</si>
  <si>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</si>
  <si>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</si>
  <si>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</si>
  <si>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</si>
  <si>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</si>
  <si>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</si>
  <si>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</si>
  <si>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</si>
  <si>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</si>
  <si>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</si>
  <si>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</si>
  <si>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</si>
  <si>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</si>
  <si>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</si>
  <si>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</si>
  <si>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</si>
  <si>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</si>
  <si>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</si>
  <si>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</si>
  <si>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</si>
  <si>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</si>
  <si>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</si>
  <si>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</si>
  <si>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</si>
  <si>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</si>
  <si>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</si>
  <si>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</si>
  <si>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</si>
  <si>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</si>
  <si>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</si>
  <si>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</si>
  <si>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</si>
  <si>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</si>
  <si>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</si>
  <si>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</si>
  <si>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</si>
  <si>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</si>
  <si>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</si>
  <si>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</si>
  <si>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</si>
  <si>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</si>
  <si>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</si>
  <si>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</si>
  <si>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</si>
  <si>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</si>
  <si>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</si>
  <si>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</si>
  <si>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</si>
  <si>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</si>
  <si>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</si>
  <si>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</si>
  <si>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</si>
  <si>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</si>
  <si>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</si>
  <si>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</si>
  <si>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</si>
  <si>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</si>
  <si>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</si>
  <si>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</si>
  <si>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</si>
  <si>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</si>
  <si>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</si>
  <si>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</si>
  <si>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</si>
  <si>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</si>
  <si>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</si>
  <si>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</si>
  <si>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</si>
  <si>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</si>
  <si>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</si>
  <si>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</si>
  <si>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</si>
  <si>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</si>
  <si>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</si>
  <si>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</si>
  <si>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</si>
  <si>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</si>
  <si>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</si>
  <si>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</si>
  <si>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</si>
  <si>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</si>
  <si>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</si>
  <si>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</si>
  <si>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</si>
  <si>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</si>
  <si>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</si>
  <si>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</si>
  <si>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</si>
  <si>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</si>
  <si>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</si>
  <si>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</si>
  <si>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</si>
  <si>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</si>
  <si>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</si>
  <si>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</si>
  <si>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</si>
  <si>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</si>
  <si>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</si>
  <si>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</si>
  <si>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</si>
  <si>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</si>
  <si>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</si>
  <si>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</si>
  <si>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</si>
  <si>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</si>
  <si>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</si>
  <si>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</si>
  <si>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</si>
  <si>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</si>
  <si>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</si>
  <si>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</si>
  <si>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</si>
  <si>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</si>
  <si>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</si>
  <si>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</si>
  <si>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</si>
  <si>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</si>
  <si>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</si>
  <si>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</si>
  <si>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</si>
  <si>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</si>
  <si>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</si>
  <si>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</si>
  <si>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</si>
  <si>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</si>
  <si>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</si>
  <si>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</si>
  <si>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</si>
  <si>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</si>
  <si>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</si>
  <si>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</si>
  <si>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</si>
  <si>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</si>
  <si>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</si>
  <si>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</si>
  <si>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</si>
  <si>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</si>
  <si>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</si>
  <si>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</si>
  <si>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</si>
  <si>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</si>
  <si>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</si>
  <si>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</si>
  <si>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</si>
  <si>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</si>
  <si>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</si>
  <si>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</si>
  <si>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</si>
  <si>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</si>
  <si>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</si>
  <si>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</si>
  <si>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</si>
  <si>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</si>
  <si>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</si>
  <si>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</si>
  <si>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</si>
  <si>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</si>
  <si>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</si>
  <si>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</si>
  <si>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</si>
  <si>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</si>
  <si>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</si>
  <si>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</si>
  <si>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</si>
  <si>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</si>
  <si>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</si>
  <si>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</si>
  <si>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</si>
  <si>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</si>
  <si>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</si>
  <si>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</si>
  <si>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</si>
  <si>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</si>
  <si>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</si>
  <si>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</si>
  <si>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</si>
  <si>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</si>
  <si>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</si>
  <si>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</si>
  <si>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</si>
  <si>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</si>
  <si>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</si>
  <si>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</si>
  <si>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</si>
  <si>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</si>
  <si>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</si>
  <si>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</si>
  <si>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</si>
  <si>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</si>
  <si>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</si>
  <si>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</si>
  <si>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</si>
  <si>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</si>
  <si>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</si>
  <si>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</si>
  <si>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</si>
  <si>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</si>
  <si>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</si>
  <si>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</si>
  <si>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</si>
  <si>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</si>
  <si>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</si>
  <si>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</si>
  <si>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</si>
  <si>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</si>
  <si>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</si>
  <si>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</si>
  <si>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</si>
  <si>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</si>
  <si>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</si>
  <si>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</si>
  <si>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</si>
  <si>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</si>
  <si>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</si>
  <si>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</si>
  <si>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</si>
  <si>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</si>
  <si>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</si>
  <si>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</si>
  <si>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</si>
  <si>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</si>
  <si>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</si>
  <si>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</si>
  <si>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</si>
  <si>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</si>
  <si>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</si>
  <si>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</si>
  <si>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</si>
  <si>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</si>
  <si>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</si>
  <si>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</si>
  <si>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</si>
  <si>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</si>
  <si>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</si>
  <si>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</si>
  <si>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</si>
  <si>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</si>
  <si>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</si>
  <si>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</si>
  <si>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</si>
  <si>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</si>
  <si>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</si>
  <si>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</si>
  <si>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</si>
  <si>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</si>
  <si>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</si>
  <si>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</si>
  <si>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</si>
  <si>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</si>
  <si>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</si>
  <si>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</si>
  <si>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</si>
  <si>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</si>
  <si>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</si>
  <si>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</si>
  <si>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</si>
  <si>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</si>
  <si>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</si>
  <si>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</si>
  <si>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</si>
  <si>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</si>
  <si>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</si>
  <si>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</si>
  <si>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</si>
  <si>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</si>
  <si>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</si>
  <si>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</si>
  <si>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</si>
  <si>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</si>
  <si>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</si>
  <si>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</si>
  <si>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</si>
  <si>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</si>
  <si>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</si>
  <si>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</si>
  <si>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</si>
  <si>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</si>
  <si>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</si>
  <si>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</si>
  <si>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</si>
  <si>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</si>
  <si>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</si>
  <si>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</si>
  <si>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</si>
  <si>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</si>
  <si>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</si>
  <si>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</si>
  <si>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</si>
  <si>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</si>
  <si>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</si>
  <si>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</si>
  <si>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</si>
  <si>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</si>
  <si>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</si>
  <si>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</si>
  <si>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</si>
  <si>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</si>
  <si>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</si>
  <si>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</si>
  <si>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</si>
  <si>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</si>
  <si>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</si>
  <si>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</si>
  <si>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</si>
  <si>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</si>
  <si>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</si>
  <si>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</si>
  <si>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</si>
  <si>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</si>
  <si>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</si>
  <si>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</si>
  <si>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</si>
  <si>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</si>
  <si>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</si>
  <si>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</si>
  <si>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</si>
  <si>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</si>
  <si>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</si>
  <si>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</si>
  <si>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</si>
  <si>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</si>
  <si>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</si>
  <si>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</si>
  <si>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</si>
  <si>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</si>
  <si>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</si>
  <si>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</si>
  <si>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</si>
  <si>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</si>
  <si>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</si>
  <si>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</si>
  <si>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</si>
  <si>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</si>
  <si>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</si>
  <si>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</si>
  <si>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</si>
  <si>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</si>
  <si>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</si>
  <si>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</si>
  <si>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</si>
  <si>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</si>
  <si>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</si>
  <si>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</si>
  <si>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</si>
  <si>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</si>
  <si>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</si>
  <si>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</si>
  <si>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</si>
  <si>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</si>
  <si>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</si>
  <si>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</si>
  <si>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</si>
  <si>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</si>
  <si>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</si>
  <si>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</si>
  <si>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</si>
  <si>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</si>
  <si>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</si>
  <si>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</si>
  <si>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</si>
  <si>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</si>
  <si>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</si>
  <si>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</si>
  <si>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</si>
  <si>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</si>
  <si>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</si>
  <si>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</si>
  <si>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</si>
  <si>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</si>
  <si>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</si>
  <si>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</si>
  <si>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</si>
  <si>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</si>
  <si>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</si>
  <si>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</si>
  <si>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</si>
  <si>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</si>
  <si>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</si>
  <si>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</si>
  <si>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</si>
  <si>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</si>
  <si>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</si>
  <si>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</si>
  <si>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</si>
  <si>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</si>
  <si>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</si>
  <si>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</si>
  <si>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</si>
  <si>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</si>
  <si>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</si>
  <si>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</si>
  <si>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</si>
  <si>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</si>
  <si>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</si>
  <si>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</si>
  <si>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</si>
  <si>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</si>
  <si>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</si>
  <si>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</si>
  <si>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</si>
  <si>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</si>
  <si>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</si>
  <si>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</si>
  <si>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</si>
  <si>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</si>
  <si>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</si>
  <si>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</si>
  <si>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</si>
  <si>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</si>
  <si>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</si>
  <si>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</si>
  <si>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</si>
  <si>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</si>
  <si>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</si>
  <si>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</si>
  <si>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</si>
  <si>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</si>
  <si>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</si>
  <si>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</si>
  <si>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</si>
  <si>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</si>
  <si>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</si>
  <si>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</si>
  <si>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</si>
  <si>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</si>
  <si>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</si>
  <si>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</si>
  <si>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</si>
  <si>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</si>
  <si>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</si>
  <si>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</si>
  <si>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</si>
  <si>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</si>
  <si>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</si>
  <si>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</si>
  <si>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</si>
  <si>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</si>
  <si>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</si>
  <si>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</si>
  <si>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</si>
  <si>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</si>
  <si>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</si>
  <si>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</si>
  <si>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</si>
  <si>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</si>
  <si>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</si>
  <si>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</si>
  <si>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</si>
  <si>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</si>
  <si>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</si>
  <si>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</si>
  <si>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</si>
  <si>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</si>
  <si>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</si>
  <si>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</si>
  <si>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</si>
  <si>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</si>
  <si>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</si>
  <si>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</si>
  <si>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</si>
  <si>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</si>
  <si>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</si>
  <si>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</si>
  <si>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</si>
  <si>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</si>
  <si>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</si>
  <si>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</si>
  <si>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</si>
  <si>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</si>
  <si>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</si>
  <si>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</si>
  <si>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</si>
  <si>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</si>
  <si>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</si>
  <si>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</si>
  <si>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</si>
  <si>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</si>
  <si>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</si>
  <si>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</si>
  <si>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</si>
  <si>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</si>
  <si>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</si>
  <si>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</si>
  <si>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</si>
  <si>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</si>
  <si>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</si>
  <si>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</si>
  <si>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</si>
  <si>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</si>
  <si>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</si>
  <si>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</si>
  <si>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</si>
  <si>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</si>
  <si>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</si>
  <si>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</si>
  <si>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</si>
  <si>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</si>
  <si>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</si>
  <si>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</si>
  <si>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</si>
  <si>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</si>
  <si>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</si>
  <si>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</si>
  <si>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</si>
  <si>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</si>
  <si>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</si>
  <si>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</si>
  <si>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</si>
  <si>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</si>
  <si>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</si>
  <si>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</si>
  <si>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</si>
  <si>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</si>
  <si>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</si>
  <si>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</si>
  <si>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</si>
  <si>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</si>
  <si>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</si>
  <si>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</si>
  <si>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</si>
  <si>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</si>
  <si>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</si>
  <si>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</si>
  <si>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</si>
  <si>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</si>
  <si>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</si>
  <si>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</si>
  <si>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</si>
  <si>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</si>
  <si>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</si>
  <si>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</si>
  <si>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</si>
  <si>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</si>
  <si>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</si>
  <si>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</si>
  <si>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</si>
  <si>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</si>
  <si>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</si>
  <si>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</si>
  <si>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</si>
  <si>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</si>
  <si>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</si>
  <si>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</si>
  <si>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</si>
  <si>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</si>
  <si>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</si>
  <si>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</si>
  <si>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</si>
  <si>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</si>
  <si>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</si>
  <si>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</si>
  <si>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</si>
  <si>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</si>
  <si>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</si>
  <si>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</si>
  <si>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</si>
  <si>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</si>
  <si>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</si>
  <si>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</si>
  <si>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</si>
  <si>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</si>
  <si>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</si>
  <si>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</si>
  <si>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</si>
  <si>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</si>
  <si>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</si>
  <si>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</si>
  <si>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</si>
  <si>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</si>
  <si>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</si>
  <si>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</si>
  <si>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</si>
  <si>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</si>
  <si>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</si>
  <si>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</si>
  <si>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</si>
  <si>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</si>
  <si>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</si>
  <si>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</si>
  <si>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</si>
  <si>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</si>
  <si>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</si>
  <si>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</si>
  <si>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</si>
  <si>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</si>
  <si>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</si>
  <si>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</si>
  <si>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</si>
  <si>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</si>
  <si>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</si>
  <si>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</si>
  <si>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</si>
  <si>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</si>
  <si>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</si>
  <si>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</si>
  <si>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</si>
  <si>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</si>
  <si>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</si>
  <si>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</si>
  <si>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</si>
  <si>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</si>
  <si>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</si>
  <si>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</si>
  <si>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</si>
  <si>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</si>
  <si>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</si>
  <si>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</si>
  <si>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</si>
  <si>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</si>
  <si>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</si>
  <si>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</si>
  <si>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</si>
  <si>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</si>
  <si>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</si>
  <si>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</si>
  <si>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</si>
  <si>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</si>
  <si>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</si>
  <si>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</si>
  <si>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</si>
  <si>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</si>
  <si>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</si>
  <si>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</si>
  <si>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</si>
  <si>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</si>
  <si>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</si>
  <si>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</si>
  <si>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</si>
  <si>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</si>
  <si>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</si>
  <si>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</si>
  <si>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</si>
  <si>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</si>
  <si>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</si>
  <si>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</si>
  <si>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</si>
  <si>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</si>
  <si>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</si>
  <si>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</si>
  <si>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</si>
  <si>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</si>
  <si>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</si>
  <si>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</si>
  <si>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</si>
  <si>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</si>
  <si>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</si>
  <si>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</si>
  <si>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</si>
  <si>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</si>
  <si>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</si>
  <si>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</si>
  <si>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</si>
  <si>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</si>
  <si>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</si>
  <si>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</si>
  <si>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</si>
  <si>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</si>
  <si>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</si>
  <si>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</si>
  <si>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</si>
  <si>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</si>
  <si>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</si>
  <si>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</si>
  <si>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</si>
  <si>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</si>
  <si>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</si>
  <si>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</si>
  <si>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</si>
  <si>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</si>
  <si>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</si>
  <si>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</si>
  <si>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</si>
  <si>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</si>
  <si>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</si>
  <si>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</si>
  <si>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</si>
  <si>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</si>
  <si>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</si>
  <si>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</si>
  <si>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</si>
  <si>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</si>
  <si>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</si>
  <si>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</si>
  <si>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</si>
  <si>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</si>
  <si>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</si>
  <si>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</si>
  <si>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</si>
  <si>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</si>
  <si>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</si>
  <si>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</si>
  <si>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</si>
  <si>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</si>
  <si>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</si>
  <si>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</si>
  <si>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</si>
  <si>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</si>
  <si>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</si>
  <si>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</si>
  <si>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</si>
  <si>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</si>
  <si>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</si>
  <si>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</si>
  <si>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</si>
  <si>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</si>
  <si>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</si>
  <si>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</si>
  <si>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</si>
  <si>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</si>
  <si>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</si>
  <si>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</si>
  <si>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</si>
  <si>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</si>
  <si>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</si>
  <si>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</si>
  <si>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</si>
  <si>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</si>
  <si>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</si>
  <si>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</si>
  <si>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</si>
  <si>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</si>
  <si>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</si>
  <si>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</si>
  <si>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</si>
  <si>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</si>
  <si>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</si>
  <si>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</si>
  <si>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</si>
  <si>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</si>
  <si>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</si>
  <si>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</si>
  <si>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</si>
  <si>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</si>
  <si>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</si>
  <si>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</si>
  <si>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</si>
  <si>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</si>
  <si>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</si>
  <si>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</si>
  <si>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</si>
  <si>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</si>
  <si>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</si>
  <si>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</si>
  <si>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</si>
  <si>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</si>
  <si>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</si>
  <si>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</si>
  <si>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</si>
  <si>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</si>
  <si>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</si>
  <si>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</si>
  <si>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</si>
  <si>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</si>
  <si>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</si>
  <si>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</si>
  <si>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</si>
  <si>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</si>
  <si>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</si>
  <si>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</si>
  <si>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</si>
  <si>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</si>
  <si>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</si>
  <si>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</si>
  <si>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</si>
  <si>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</si>
  <si>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</si>
  <si>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</si>
  <si>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</si>
  <si>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</si>
  <si>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</si>
  <si>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</si>
  <si>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</si>
  <si>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</si>
  <si>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</si>
  <si>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</si>
  <si>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</si>
  <si>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</si>
  <si>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</si>
  <si>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</si>
  <si>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</si>
  <si>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</si>
  <si>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</si>
  <si>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</si>
  <si>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</si>
  <si>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</si>
  <si>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</si>
  <si>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</si>
  <si>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</si>
  <si>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</si>
  <si>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</si>
  <si>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</si>
  <si>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</si>
  <si>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</si>
  <si>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</si>
  <si>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</si>
  <si>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</si>
  <si>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</si>
  <si>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</si>
  <si>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</si>
  <si>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</si>
  <si>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</si>
  <si>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</si>
  <si>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</si>
  <si>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</si>
  <si>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</si>
  <si>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</si>
  <si>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</si>
  <si>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</si>
  <si>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</si>
  <si>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</si>
  <si>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</si>
  <si>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</si>
  <si>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</si>
  <si>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</si>
  <si>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</si>
  <si>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</si>
  <si>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</si>
  <si>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</si>
  <si>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</si>
  <si>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</si>
  <si>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</si>
  <si>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</si>
  <si>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</si>
  <si>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</si>
  <si>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</si>
  <si>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</si>
  <si>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</si>
  <si>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</si>
  <si>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</si>
  <si>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</si>
  <si>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</si>
  <si>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</si>
  <si>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</si>
  <si>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</si>
  <si>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</si>
  <si>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</si>
  <si>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</si>
  <si>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</si>
  <si>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</si>
  <si>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</si>
  <si>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</si>
  <si>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</si>
  <si>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</si>
  <si>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</si>
  <si>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</si>
  <si>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</si>
  <si>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</si>
  <si>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</si>
  <si>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</si>
  <si>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</si>
  <si>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</si>
  <si>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</si>
  <si>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</si>
  <si>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</si>
  <si>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</si>
  <si>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</si>
  <si>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</si>
  <si>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</si>
  <si>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</si>
  <si>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</si>
  <si>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</si>
  <si>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</si>
  <si>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</si>
  <si>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</si>
  <si>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</si>
  <si>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</si>
  <si>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</si>
  <si>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</si>
  <si>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</si>
  <si>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</si>
  <si>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</si>
  <si>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</si>
  <si>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</si>
  <si>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</si>
  <si>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</si>
  <si>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</si>
  <si>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</si>
  <si>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</si>
  <si>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</si>
  <si>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</si>
  <si>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</si>
  <si>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</si>
  <si>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</si>
  <si>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</si>
  <si>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</si>
  <si>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</si>
  <si>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</si>
  <si>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</si>
  <si>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</si>
  <si>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</si>
  <si>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</si>
  <si>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</si>
  <si>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</si>
  <si>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</si>
  <si>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</si>
  <si>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</si>
  <si>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</si>
  <si>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</si>
  <si>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</si>
  <si>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</si>
  <si>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</si>
  <si>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</si>
  <si>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</si>
  <si>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</si>
  <si>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</si>
  <si>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</si>
  <si>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</si>
  <si>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</si>
  <si>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</si>
  <si>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</si>
  <si>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</si>
  <si>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</si>
  <si>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</si>
  <si>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</si>
  <si>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</si>
  <si>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</si>
  <si>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</si>
  <si>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</si>
  <si>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</si>
  <si>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</si>
  <si>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</si>
  <si>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</si>
  <si>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</si>
  <si>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</si>
  <si>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</si>
  <si>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</si>
  <si>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</si>
  <si>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</si>
  <si>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</si>
  <si>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</si>
  <si>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</si>
  <si>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</si>
  <si>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</si>
  <si>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</si>
  <si>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</si>
  <si>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</si>
  <si>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</si>
  <si>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</si>
  <si>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</si>
  <si>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</si>
  <si>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</si>
  <si>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</si>
  <si>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</si>
  <si>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</si>
  <si>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</si>
  <si>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</si>
  <si>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</si>
  <si>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</si>
  <si>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</si>
  <si>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</si>
  <si>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</si>
  <si>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</si>
  <si>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</si>
  <si>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</si>
  <si>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</si>
  <si>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</si>
  <si>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</si>
  <si>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</si>
  <si>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</si>
  <si>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</si>
  <si>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</si>
  <si>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</si>
  <si>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</si>
  <si>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</si>
  <si>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</si>
  <si>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</si>
  <si>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</si>
  <si>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</si>
  <si>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</si>
  <si>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</si>
  <si>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</si>
  <si>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</si>
  <si>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</si>
  <si>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</si>
  <si>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</si>
  <si>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</si>
  <si>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</si>
  <si>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</si>
  <si>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</si>
  <si>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</si>
  <si>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</si>
  <si>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</si>
  <si>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</si>
  <si>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</si>
  <si>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</si>
  <si>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</si>
  <si>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</si>
  <si>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</si>
  <si>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</si>
  <si>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</si>
  <si>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</si>
  <si>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</si>
  <si>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</si>
  <si>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</si>
  <si>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</si>
  <si>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</si>
  <si>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</si>
  <si>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</si>
  <si>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</si>
  <si>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</si>
  <si>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</si>
  <si>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</si>
  <si>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</si>
  <si>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</si>
  <si>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</si>
  <si>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</si>
  <si>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</si>
  <si>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</si>
  <si>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</si>
  <si>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</si>
  <si>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</si>
  <si>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</si>
  <si>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</si>
  <si>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</si>
  <si>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</si>
  <si>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</si>
  <si>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</si>
  <si>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</si>
  <si>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</si>
  <si>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</si>
  <si>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</si>
  <si>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</si>
  <si>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</si>
  <si>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</si>
  <si>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</si>
  <si>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</si>
  <si>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</si>
  <si>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</si>
  <si>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</si>
  <si>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</si>
  <si>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</si>
  <si>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</si>
  <si>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</si>
  <si>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</si>
  <si>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</si>
  <si>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</si>
  <si>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</si>
  <si>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</si>
  <si>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</si>
  <si>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</si>
  <si>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</si>
  <si>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</si>
  <si>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</si>
  <si>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</si>
  <si>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</si>
  <si>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</si>
  <si>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</si>
  <si>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</si>
  <si>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</si>
  <si>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</si>
  <si>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</si>
  <si>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</si>
  <si>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</si>
  <si>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</si>
  <si>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</si>
  <si>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</si>
  <si>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</si>
  <si>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</si>
  <si>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</si>
  <si>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</si>
  <si>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</si>
  <si>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</si>
  <si>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</si>
  <si>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</si>
  <si>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</si>
  <si>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</si>
  <si>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</si>
  <si>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</si>
  <si>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</si>
  <si>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</si>
  <si>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</si>
  <si>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</si>
  <si>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</si>
  <si>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</si>
  <si>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</si>
  <si>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</si>
  <si>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</si>
  <si>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</si>
  <si>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</si>
  <si>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</si>
  <si>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</si>
  <si>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</si>
  <si>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</si>
  <si>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</si>
  <si>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</si>
  <si>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</si>
  <si>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</si>
  <si>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</si>
  <si>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</si>
  <si>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</si>
  <si>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</si>
  <si>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</si>
  <si>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</si>
  <si>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</si>
  <si>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</si>
  <si>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</si>
  <si>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</si>
  <si>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</si>
  <si>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</si>
  <si>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</si>
  <si>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</si>
  <si>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</si>
  <si>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</si>
  <si>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</si>
  <si>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</si>
  <si>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</si>
  <si>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</si>
  <si>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</si>
  <si>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</si>
  <si>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</si>
  <si>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</si>
  <si>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</si>
  <si>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</si>
  <si>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</si>
  <si>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</si>
  <si>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</si>
  <si>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</si>
  <si>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</si>
  <si>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</si>
  <si>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</si>
  <si>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</si>
  <si>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</si>
  <si>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</si>
  <si>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</si>
  <si>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</si>
  <si>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</si>
  <si>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</si>
  <si>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</si>
  <si>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</si>
  <si>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</si>
  <si>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</si>
  <si>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</si>
  <si>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</si>
  <si>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</si>
  <si>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</si>
  <si>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</si>
  <si>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</si>
  <si>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</si>
  <si>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</si>
  <si>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</si>
  <si>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</si>
  <si>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</si>
  <si>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</si>
  <si>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</si>
  <si>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</si>
  <si>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</si>
  <si>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</si>
  <si>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</si>
  <si>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</si>
  <si>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</si>
  <si>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</si>
  <si>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</si>
  <si>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</si>
  <si>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</si>
  <si>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</si>
  <si>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</si>
  <si>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</si>
  <si>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</si>
  <si>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</si>
  <si>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</si>
  <si>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</si>
  <si>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</si>
  <si>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</si>
  <si>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</si>
  <si>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</si>
  <si>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</si>
  <si>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</si>
  <si>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</si>
  <si>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</si>
  <si>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</si>
  <si>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</si>
  <si>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</si>
  <si>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</si>
  <si>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</si>
  <si>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</si>
  <si>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</si>
  <si>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</si>
  <si>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</si>
  <si>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</si>
  <si>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</si>
  <si>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</si>
  <si>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</si>
  <si>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</si>
  <si>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</si>
  <si>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</si>
  <si>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</si>
  <si>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</si>
  <si>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</si>
  <si>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</si>
  <si>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</si>
  <si>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</si>
  <si>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</si>
  <si>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</si>
  <si>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</si>
  <si>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</si>
  <si>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</si>
  <si>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</si>
  <si>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</si>
  <si>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</si>
  <si>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</si>
  <si>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</si>
  <si>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</si>
  <si>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</si>
  <si>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</si>
  <si>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</si>
  <si>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</si>
  <si>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</si>
  <si>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</si>
  <si>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</si>
  <si>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</si>
  <si>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</si>
  <si>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</si>
  <si>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</si>
  <si>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</si>
  <si>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</si>
  <si>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</si>
  <si>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</si>
  <si>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</si>
  <si>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</si>
  <si>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</si>
  <si>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</si>
  <si>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</si>
  <si>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</si>
  <si>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</si>
  <si>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</si>
  <si>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</si>
  <si>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</si>
  <si>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</si>
  <si>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</si>
  <si>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</si>
  <si>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</si>
  <si>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</si>
  <si>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</si>
  <si>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</si>
  <si>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</si>
  <si>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</si>
  <si>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</si>
  <si>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</si>
  <si>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</si>
  <si>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</si>
  <si>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</si>
  <si>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</si>
  <si>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</si>
  <si>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</si>
  <si>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</si>
  <si>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</si>
  <si>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</si>
  <si>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</si>
  <si>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</si>
  <si>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</si>
  <si>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</si>
  <si>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</si>
  <si>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</si>
  <si>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</si>
  <si>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</si>
  <si>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</si>
  <si>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</si>
  <si>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</si>
  <si>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</si>
  <si>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</si>
  <si>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</si>
  <si>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</si>
  <si>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</si>
  <si>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</si>
  <si>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</si>
  <si>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</si>
  <si>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</si>
  <si>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</si>
  <si>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</si>
  <si>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</si>
  <si>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</si>
  <si>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</si>
  <si>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</si>
  <si>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</si>
  <si>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</si>
  <si>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</si>
  <si>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</si>
  <si>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</si>
  <si>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</si>
  <si>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</si>
  <si>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</si>
  <si>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</si>
  <si>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</si>
  <si>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</si>
  <si>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</si>
  <si>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</si>
  <si>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</si>
  <si>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</si>
  <si>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</si>
  <si>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</si>
  <si>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</si>
  <si>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</si>
  <si>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</si>
  <si>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</si>
  <si>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</si>
  <si>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</si>
  <si>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</si>
  <si>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</si>
  <si>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</si>
  <si>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</si>
  <si>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</si>
  <si>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</si>
  <si>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</si>
  <si>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</si>
  <si>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</si>
  <si>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</si>
  <si>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</si>
  <si>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</si>
  <si>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</si>
  <si>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</si>
  <si>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</si>
  <si>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</si>
  <si>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</si>
  <si>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</si>
  <si>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</si>
  <si>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</si>
  <si>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</si>
  <si>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</si>
  <si>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</si>
  <si>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</si>
  <si>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</si>
  <si>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</si>
  <si>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</si>
  <si>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</si>
  <si>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</si>
  <si>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</si>
  <si>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</si>
  <si>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</si>
  <si>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</si>
  <si>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</si>
  <si>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</si>
  <si>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</si>
  <si>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</si>
  <si>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</si>
  <si>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</si>
  <si>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</si>
  <si>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</si>
  <si>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</si>
  <si>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</si>
  <si>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</si>
  <si>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</si>
  <si>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</si>
  <si>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</si>
  <si>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</si>
  <si>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</si>
  <si>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</si>
  <si>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</si>
  <si>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</si>
  <si>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</si>
  <si>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</si>
  <si>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</si>
  <si>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</si>
  <si>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</si>
  <si>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</si>
  <si>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</si>
  <si>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</si>
  <si>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</si>
  <si>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</si>
  <si>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</si>
  <si>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</si>
  <si>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</si>
  <si>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</si>
  <si>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</si>
  <si>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</si>
  <si>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</si>
  <si>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</si>
  <si>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</si>
  <si>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</si>
  <si>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</si>
  <si>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</si>
  <si>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</si>
  <si>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</si>
  <si>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</si>
  <si>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</si>
  <si>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</si>
  <si>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</si>
  <si>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</si>
  <si>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</si>
  <si>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</si>
  <si>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</si>
  <si>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</si>
  <si>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</si>
  <si>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</si>
  <si>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</si>
  <si>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</si>
  <si>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</si>
  <si>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</si>
  <si>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</si>
  <si>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</si>
  <si>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</si>
  <si>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</si>
  <si>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</si>
  <si>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</si>
  <si>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</si>
  <si>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</si>
  <si>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</si>
  <si>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</si>
  <si>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</si>
  <si>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</si>
  <si>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</si>
  <si>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</si>
  <si>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</si>
  <si>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</si>
  <si>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</si>
  <si>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</si>
  <si>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</si>
  <si>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</si>
  <si>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</si>
  <si>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</si>
  <si>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</si>
  <si>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</si>
  <si>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</si>
  <si>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</si>
  <si>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</si>
  <si>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</si>
  <si>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</si>
  <si>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</si>
  <si>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</si>
  <si>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</si>
  <si>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</si>
  <si>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</si>
  <si>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</si>
  <si>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</si>
  <si>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</si>
  <si>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</si>
  <si>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</si>
  <si>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</si>
  <si>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</si>
  <si>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</si>
  <si>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</si>
  <si>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</si>
  <si>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</si>
  <si>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</si>
  <si>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</si>
  <si>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</si>
  <si>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</si>
  <si>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</si>
  <si>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</si>
  <si>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</si>
  <si>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</si>
  <si>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</si>
  <si>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</si>
  <si>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</si>
  <si>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</si>
  <si>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</si>
  <si>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</si>
  <si>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</si>
  <si>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</si>
  <si>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</si>
  <si>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</si>
  <si>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</si>
  <si>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</si>
  <si>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</si>
  <si>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</si>
  <si>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</si>
  <si>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</si>
  <si>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</si>
  <si>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</si>
  <si>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</si>
  <si>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</si>
  <si>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</si>
  <si>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</si>
  <si>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</si>
  <si>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</si>
  <si>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</si>
  <si>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</si>
  <si>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</si>
  <si>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</si>
  <si>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</si>
  <si>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</si>
  <si>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</si>
  <si>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</si>
  <si>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</si>
  <si>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</si>
  <si>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</si>
  <si>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</si>
  <si>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</si>
  <si>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</si>
  <si>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</si>
  <si>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</si>
  <si>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</si>
  <si>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</si>
  <si>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</si>
  <si>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</si>
  <si>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</si>
  <si>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</si>
  <si>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</si>
  <si>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</si>
  <si>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</si>
  <si>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</si>
  <si>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</si>
  <si>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</si>
  <si>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</si>
  <si>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</si>
  <si>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</si>
  <si>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</si>
  <si>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</si>
  <si>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</si>
  <si>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</si>
  <si>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</si>
  <si>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</si>
  <si>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</si>
  <si>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</si>
  <si>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</si>
  <si>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</si>
  <si>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</si>
  <si>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</si>
  <si>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</si>
  <si>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</si>
  <si>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</si>
  <si>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</si>
  <si>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</si>
  <si>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</si>
  <si>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</si>
  <si>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</si>
  <si>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</si>
  <si>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</si>
  <si>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</si>
  <si>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</si>
  <si>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</si>
  <si>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</si>
  <si>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</si>
  <si>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</si>
  <si>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</si>
  <si>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</si>
  <si>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</si>
  <si>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</si>
  <si>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</si>
  <si>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</si>
  <si>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</si>
  <si>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</si>
  <si>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</si>
  <si>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</si>
  <si>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</si>
  <si>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</si>
  <si>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</si>
  <si>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</si>
  <si>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</si>
  <si>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</si>
  <si>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</si>
  <si>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</si>
  <si>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</si>
  <si>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</si>
  <si>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</si>
  <si>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</si>
  <si>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</si>
  <si>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</si>
  <si>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</si>
  <si>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</si>
  <si>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</si>
  <si>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</si>
  <si>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</si>
  <si>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</si>
  <si>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</si>
  <si>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</si>
  <si>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</si>
  <si>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</si>
  <si>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</si>
  <si>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</si>
  <si>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</si>
  <si>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</si>
  <si>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</si>
  <si>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</si>
  <si>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</si>
  <si>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</si>
  <si>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</si>
  <si>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</si>
  <si>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</si>
  <si>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</si>
  <si>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</si>
  <si>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</si>
  <si>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</si>
  <si>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</si>
  <si>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</si>
  <si>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</si>
  <si>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</si>
  <si>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</si>
  <si>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</si>
  <si>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</si>
  <si>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</si>
  <si>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</si>
  <si>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</si>
  <si>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</si>
  <si>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</si>
  <si>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</si>
  <si>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</si>
  <si>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</si>
  <si>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</si>
  <si>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</si>
  <si>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</si>
  <si>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</si>
  <si>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</si>
  <si>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</si>
  <si>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</si>
  <si>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</si>
  <si>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</si>
  <si>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</si>
  <si>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</si>
  <si>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</si>
  <si>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</si>
  <si>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</si>
  <si>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</si>
  <si>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</si>
  <si>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</si>
  <si>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</si>
  <si>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</si>
  <si>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</si>
  <si>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</si>
  <si>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</si>
  <si>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</si>
  <si>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</si>
  <si>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</si>
  <si>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</si>
  <si>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</si>
  <si>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</si>
  <si>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</si>
  <si>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</si>
  <si>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</si>
  <si>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</si>
  <si>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</si>
  <si>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</si>
  <si>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</si>
  <si>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</si>
  <si>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</si>
  <si>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</si>
  <si>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</si>
  <si>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</si>
  <si>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</si>
  <si>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</si>
  <si>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</si>
  <si>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</si>
  <si>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</si>
  <si>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</si>
  <si>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</si>
  <si>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</si>
  <si>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</si>
  <si>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</si>
  <si>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</si>
  <si>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</si>
  <si>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</si>
  <si>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</si>
  <si>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</si>
  <si>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</si>
  <si>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</si>
  <si>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</si>
  <si>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</si>
  <si>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</si>
  <si>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</si>
  <si>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</si>
  <si>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</si>
  <si>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</si>
  <si>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</si>
  <si>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</si>
  <si>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</si>
  <si>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</si>
  <si>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</si>
  <si>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</si>
  <si>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</si>
  <si>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</si>
  <si>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</si>
  <si>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</si>
  <si>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</si>
  <si>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</si>
  <si>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</si>
  <si>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</si>
  <si>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</si>
  <si>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</si>
  <si>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</si>
  <si>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</si>
  <si>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</si>
  <si>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</si>
  <si>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</si>
  <si>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</si>
  <si>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</si>
  <si>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</si>
  <si>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</si>
  <si>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</si>
  <si>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</si>
  <si>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</si>
  <si>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</si>
  <si>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</si>
  <si>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</si>
  <si>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</si>
  <si>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</si>
  <si>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</si>
  <si>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</si>
  <si>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</si>
  <si>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</si>
  <si>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</si>
  <si>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</si>
  <si>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</si>
  <si>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</si>
  <si>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</si>
  <si>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</si>
  <si>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</si>
  <si>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</si>
  <si>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</si>
  <si>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</si>
  <si>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</si>
  <si>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</si>
  <si>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</si>
  <si>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</si>
  <si>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</si>
  <si>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</si>
  <si>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</si>
  <si>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</si>
  <si>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</si>
  <si>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</si>
  <si>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</si>
  <si>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</si>
  <si>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</si>
  <si>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</si>
  <si>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</si>
  <si>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</si>
  <si>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</si>
  <si>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</si>
  <si>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</si>
  <si>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</si>
  <si>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</si>
  <si>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</si>
  <si>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</si>
  <si>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</si>
  <si>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</si>
  <si>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</si>
  <si>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</si>
  <si>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</si>
  <si>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</si>
  <si>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</si>
  <si>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</si>
  <si>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</si>
  <si>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</si>
  <si>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</si>
  <si>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</si>
  <si>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</si>
  <si>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</si>
  <si>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</si>
  <si>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</si>
  <si>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</si>
  <si>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</si>
  <si>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</si>
  <si>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</si>
  <si>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</si>
  <si>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</si>
  <si>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</si>
  <si>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</si>
  <si>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</si>
  <si>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</si>
  <si>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</si>
  <si>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</si>
  <si>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</si>
  <si>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</si>
  <si>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</si>
  <si>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</si>
  <si>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</si>
  <si>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</si>
  <si>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</si>
  <si>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</si>
  <si>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</si>
  <si>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</si>
  <si>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</si>
  <si>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</si>
  <si>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</si>
  <si>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</si>
  <si>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</si>
  <si>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</si>
  <si>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</si>
  <si>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</si>
  <si>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</si>
  <si>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</si>
  <si>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</si>
  <si>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</si>
  <si>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</si>
  <si>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</si>
  <si>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</si>
  <si>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</si>
  <si>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</si>
  <si>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</si>
  <si>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</si>
  <si>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</si>
  <si>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</si>
  <si>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</si>
  <si>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</si>
  <si>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</si>
  <si>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</si>
  <si>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</si>
  <si>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</si>
  <si>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</si>
  <si>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</si>
  <si>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</si>
  <si>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</si>
  <si>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</si>
  <si>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</si>
  <si>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</si>
  <si>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</si>
  <si>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</si>
  <si>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</si>
  <si>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</si>
  <si>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</si>
  <si>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</si>
  <si>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</si>
  <si>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</si>
  <si>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</si>
  <si>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</si>
  <si>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</si>
  <si>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</si>
  <si>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</si>
  <si>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</si>
  <si>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</si>
  <si>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</si>
  <si>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</si>
  <si>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</si>
  <si>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</si>
  <si>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</si>
  <si>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</si>
  <si>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</si>
  <si>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</si>
  <si>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</si>
  <si>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</si>
  <si>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</si>
  <si>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</si>
  <si>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</si>
  <si>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</si>
  <si>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</si>
  <si>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</si>
  <si>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</si>
  <si>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</si>
  <si>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</si>
  <si>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</si>
  <si>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</si>
  <si>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</si>
  <si>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</si>
  <si>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</si>
  <si>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</si>
  <si>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</si>
  <si>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</si>
  <si>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</si>
  <si>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</si>
  <si>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</si>
  <si>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</si>
  <si>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</si>
  <si>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</si>
  <si>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</si>
  <si>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</si>
  <si>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</si>
  <si>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</si>
  <si>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</si>
  <si>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</si>
  <si>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</si>
  <si>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</si>
  <si>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</si>
  <si>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</si>
  <si>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</si>
  <si>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</si>
  <si>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</si>
  <si>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</si>
  <si>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</si>
  <si>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</si>
  <si>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</si>
  <si>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</si>
  <si>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</si>
  <si>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</si>
  <si>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</si>
  <si>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</si>
  <si>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</si>
  <si>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</si>
  <si>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</si>
  <si>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</si>
  <si>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</si>
  <si>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</si>
  <si>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</si>
  <si>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</si>
  <si>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</si>
  <si>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</si>
  <si>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</si>
  <si>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</si>
  <si>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</si>
  <si>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</si>
  <si>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</si>
  <si>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</si>
  <si>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</si>
  <si>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</si>
  <si>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</si>
  <si>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</si>
  <si>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</si>
  <si>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</si>
  <si>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</si>
  <si>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</si>
  <si>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</si>
  <si>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</si>
  <si>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</si>
  <si>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</si>
  <si>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</si>
  <si>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</si>
  <si>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</si>
  <si>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</si>
  <si>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</si>
  <si>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</si>
  <si>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</si>
  <si>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</si>
  <si>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</si>
  <si>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</si>
  <si>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</si>
  <si>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</si>
  <si>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</si>
  <si>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</si>
  <si>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</si>
  <si>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</si>
  <si>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</si>
  <si>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</si>
  <si>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</si>
  <si>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</si>
  <si>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</si>
  <si>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</si>
  <si>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</si>
  <si>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</si>
  <si>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</si>
  <si>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</si>
  <si>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</si>
  <si>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</si>
  <si>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</si>
  <si>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</si>
  <si>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</si>
  <si>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</si>
  <si>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</si>
  <si>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</si>
  <si>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</si>
  <si>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</si>
  <si>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</si>
  <si>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</si>
  <si>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</si>
  <si>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</si>
  <si>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</si>
  <si>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</si>
  <si>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</si>
  <si>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</si>
  <si>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</si>
  <si>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</si>
  <si>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</si>
  <si>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</si>
  <si>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</si>
  <si>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</si>
  <si>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</si>
  <si>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</si>
  <si>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</si>
  <si>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</si>
  <si>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</si>
  <si>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</si>
  <si>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</si>
  <si>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</si>
  <si>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</si>
  <si>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</si>
  <si>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</si>
  <si>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</si>
  <si>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</si>
  <si>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</si>
  <si>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</si>
  <si>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</si>
  <si>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</si>
  <si>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</si>
  <si>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</si>
  <si>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</si>
  <si>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</si>
  <si>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</si>
  <si>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</si>
  <si>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</si>
  <si>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</si>
  <si>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</si>
  <si>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</si>
  <si>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</si>
  <si>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</si>
  <si>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</si>
  <si>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</si>
  <si>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</si>
  <si>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</si>
  <si>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</si>
  <si>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</si>
  <si>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</si>
  <si>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</si>
  <si>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</si>
  <si>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</si>
  <si>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</si>
  <si>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</si>
  <si>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</si>
  <si>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</si>
  <si>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</si>
  <si>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</si>
  <si>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</si>
  <si>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</si>
  <si>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</si>
  <si>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</si>
  <si>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</si>
  <si>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</si>
  <si>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</si>
  <si>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</si>
  <si>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</si>
  <si>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</si>
  <si>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</si>
  <si>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</si>
  <si>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</si>
  <si>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</si>
  <si>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</si>
  <si>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</si>
  <si>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</si>
  <si>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</si>
  <si>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</si>
  <si>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</si>
  <si>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</si>
  <si>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</si>
  <si>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</si>
  <si>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</si>
  <si>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</si>
  <si>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</si>
  <si>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</si>
  <si>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</si>
  <si>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</si>
  <si>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</si>
  <si>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</si>
  <si>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</si>
  <si>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</si>
  <si>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</si>
  <si>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</si>
  <si>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</si>
  <si>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</si>
  <si>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</si>
  <si>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</si>
  <si>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</si>
  <si>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</si>
  <si>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</si>
  <si>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</si>
  <si>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</si>
  <si>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</si>
  <si>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</si>
  <si>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</si>
  <si>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</si>
  <si>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</si>
  <si>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</si>
  <si>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</si>
  <si>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</si>
  <si>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</si>
  <si>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</si>
  <si>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</si>
  <si>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</si>
  <si>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</si>
  <si>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</si>
  <si>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</si>
  <si>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</si>
  <si>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</si>
  <si>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</si>
  <si>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</si>
  <si>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</si>
  <si>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</si>
  <si>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</si>
  <si>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</si>
  <si>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</si>
  <si>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</si>
  <si>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</si>
  <si>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</si>
  <si>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</si>
  <si>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</si>
  <si>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</si>
  <si>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</si>
  <si>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</si>
  <si>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</si>
  <si>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</si>
  <si>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</si>
  <si>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</si>
  <si>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</si>
  <si>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</si>
  <si>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</si>
  <si>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</si>
  <si>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</si>
  <si>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</si>
  <si>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</si>
  <si>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</si>
  <si>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</si>
  <si>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</si>
  <si>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</si>
  <si>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</si>
  <si>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</si>
  <si>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</si>
  <si>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</si>
  <si>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</si>
  <si>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</si>
  <si>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</si>
  <si>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</si>
  <si>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</si>
  <si>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</si>
  <si>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</si>
  <si>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</si>
  <si>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</si>
  <si>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</si>
  <si>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</si>
  <si>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</si>
  <si>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</si>
  <si>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</si>
  <si>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</si>
  <si>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</si>
  <si>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</si>
  <si>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</si>
  <si>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</si>
  <si>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</si>
  <si>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</si>
  <si>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</si>
  <si>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</si>
  <si>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</si>
  <si>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</si>
  <si>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</si>
  <si>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</si>
  <si>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</si>
  <si>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</si>
  <si>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</si>
  <si>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</si>
  <si>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</si>
  <si>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</si>
  <si>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</si>
  <si>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</si>
  <si>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</si>
  <si>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</si>
  <si>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</si>
  <si>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</si>
  <si>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</si>
  <si>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</si>
  <si>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</si>
  <si>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</si>
  <si>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</si>
  <si>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</si>
  <si>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</si>
  <si>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</si>
  <si>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</si>
  <si>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</si>
  <si>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</si>
  <si>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</si>
  <si>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</si>
  <si>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</si>
  <si>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</si>
  <si>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</si>
  <si>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</si>
  <si>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</si>
  <si>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</si>
  <si>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</si>
  <si>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</si>
  <si>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</si>
  <si>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</si>
  <si>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</si>
  <si>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</si>
  <si>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</si>
  <si>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</si>
  <si>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</si>
  <si>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</si>
  <si>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</si>
  <si>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</si>
  <si>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</si>
  <si>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</si>
  <si>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</si>
  <si>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</si>
  <si>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</si>
  <si>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</si>
  <si>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</si>
  <si>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</si>
  <si>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</si>
  <si>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</si>
  <si>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</si>
  <si>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</si>
  <si>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</si>
  <si>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</si>
  <si>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</si>
  <si>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</si>
  <si>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</si>
  <si>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</si>
  <si>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</si>
  <si>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</si>
  <si>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</si>
  <si>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</si>
  <si>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</si>
  <si>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</si>
  <si>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</si>
  <si>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</si>
  <si>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</si>
  <si>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</si>
  <si>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</si>
  <si>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</si>
  <si>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</si>
  <si>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</si>
  <si>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</si>
  <si>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</si>
  <si>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</si>
  <si>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</si>
  <si>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</si>
  <si>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</si>
  <si>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</si>
  <si>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</si>
  <si>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</si>
  <si>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</si>
  <si>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</si>
  <si>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</si>
  <si>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</si>
  <si>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</si>
  <si>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</si>
  <si>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</si>
  <si>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</si>
  <si>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</si>
  <si>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</si>
  <si>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</si>
  <si>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</si>
  <si>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</si>
  <si>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</si>
  <si>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</si>
  <si>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</si>
  <si>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</si>
  <si>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</si>
  <si>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</si>
  <si>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</si>
  <si>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</si>
  <si>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</si>
  <si>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</si>
  <si>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</si>
  <si>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</si>
  <si>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</si>
  <si>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</si>
  <si>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</si>
  <si>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</si>
  <si>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</si>
  <si>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</si>
  <si>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</si>
  <si>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</si>
  <si>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</si>
  <si>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</si>
  <si>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</si>
  <si>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</si>
  <si>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</si>
  <si>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</si>
  <si>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</si>
  <si>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</si>
  <si>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</si>
  <si>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</si>
  <si>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</si>
  <si>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</si>
  <si>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</si>
  <si>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</si>
  <si>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</si>
  <si>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</si>
  <si>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</si>
  <si>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</si>
  <si>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</si>
  <si>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</si>
  <si>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</si>
  <si>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</si>
  <si>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</si>
  <si>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</si>
  <si>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</si>
  <si>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</si>
  <si>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</si>
  <si>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</si>
  <si>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</si>
  <si>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</si>
  <si>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</si>
  <si>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</si>
  <si>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</si>
  <si>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</si>
  <si>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</si>
  <si>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</si>
  <si>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</si>
  <si>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</si>
  <si>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</si>
  <si>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</si>
  <si>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</si>
  <si>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</si>
  <si>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</si>
  <si>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</si>
  <si>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</si>
  <si>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</si>
  <si>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</si>
  <si>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</si>
  <si>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</si>
  <si>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</si>
  <si>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</si>
  <si>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</si>
  <si>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</si>
  <si>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</si>
  <si>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</si>
  <si>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</si>
  <si>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</si>
  <si>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</si>
  <si>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</si>
  <si>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</si>
  <si>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</si>
  <si>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</si>
  <si>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</si>
  <si>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</si>
  <si>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</si>
  <si>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</si>
  <si>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</si>
  <si>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</si>
  <si>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</si>
  <si>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</si>
  <si>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</si>
  <si>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</si>
  <si>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</si>
  <si>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</si>
  <si>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</si>
  <si>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</si>
  <si>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</si>
  <si>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</si>
  <si>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</si>
  <si>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</si>
  <si>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</si>
  <si>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</si>
  <si>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</si>
  <si>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</si>
  <si>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</si>
  <si>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</si>
  <si>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</si>
  <si>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</si>
  <si>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</si>
  <si>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</si>
  <si>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</si>
  <si>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</si>
  <si>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</si>
  <si>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</si>
  <si>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</si>
  <si>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</si>
  <si>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</si>
  <si>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</si>
  <si>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</si>
  <si>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</si>
  <si>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</si>
  <si>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</si>
  <si>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</si>
  <si>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</si>
  <si>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</si>
  <si>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</si>
  <si>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</si>
  <si>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</si>
  <si>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</si>
  <si>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</si>
  <si>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</si>
  <si>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</si>
  <si>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</si>
  <si>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</si>
  <si>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</si>
  <si>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</si>
  <si>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</si>
  <si>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</si>
  <si>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</si>
  <si>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</si>
  <si>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</si>
  <si>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</si>
  <si>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</si>
  <si>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</si>
  <si>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</si>
  <si>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</si>
  <si>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</si>
  <si>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</si>
  <si>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</si>
  <si>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</si>
  <si>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</si>
  <si>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</si>
  <si>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</si>
  <si>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</si>
  <si>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</si>
  <si>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</si>
  <si>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</si>
  <si>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</si>
  <si>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</si>
  <si>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</si>
  <si>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</si>
  <si>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</si>
  <si>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</si>
  <si>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</si>
  <si>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</si>
  <si>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</si>
  <si>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</si>
  <si>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</si>
  <si>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</si>
  <si>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</si>
  <si>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</si>
  <si>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</si>
  <si>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</si>
  <si>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</si>
  <si>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</si>
  <si>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</si>
  <si>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</si>
  <si>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</si>
  <si>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</si>
  <si>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</si>
  <si>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</si>
  <si>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</si>
  <si>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</si>
  <si>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</si>
  <si>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</si>
  <si>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</si>
  <si>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</si>
  <si>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</si>
  <si>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</si>
  <si>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</si>
  <si>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</si>
  <si>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</si>
  <si>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</si>
  <si>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</si>
  <si>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</si>
  <si>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</si>
  <si>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</si>
  <si>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</si>
  <si>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</si>
  <si>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</si>
  <si>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</si>
  <si>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</si>
  <si>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</si>
  <si>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</si>
  <si>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</si>
  <si>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</si>
  <si>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</si>
  <si>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</si>
  <si>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</si>
  <si>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</si>
  <si>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</si>
  <si>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</si>
  <si>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</si>
  <si>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</si>
  <si>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</si>
  <si>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</si>
  <si>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</si>
  <si>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</si>
  <si>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</si>
  <si>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</si>
  <si>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</si>
  <si>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</si>
  <si>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</si>
  <si>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</si>
  <si>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</si>
  <si>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</si>
  <si>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</si>
  <si>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</si>
  <si>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</si>
  <si>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</si>
  <si>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</si>
  <si>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</si>
  <si>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</si>
  <si>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</si>
  <si>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</si>
  <si>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</si>
  <si>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</si>
  <si>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</si>
  <si>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</si>
  <si>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</si>
  <si>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</si>
  <si>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</si>
  <si>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</si>
  <si>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</si>
  <si>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</si>
  <si>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</si>
  <si>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</si>
  <si>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</si>
  <si>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</si>
  <si>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</si>
  <si>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</si>
  <si>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</si>
  <si>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</si>
  <si>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</si>
  <si>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</si>
  <si>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</si>
  <si>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</si>
  <si>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</si>
  <si>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</si>
  <si>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</si>
  <si>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</si>
  <si>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</si>
  <si>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</si>
  <si>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</si>
  <si>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</si>
  <si>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</si>
  <si>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</si>
  <si>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</si>
  <si>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</si>
  <si>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</si>
  <si>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</si>
  <si>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</si>
  <si>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</si>
  <si>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</si>
  <si>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</si>
  <si>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</si>
  <si>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</si>
  <si>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</si>
  <si>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</si>
  <si>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</si>
  <si>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</si>
  <si>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</si>
  <si>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</si>
  <si>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</si>
  <si>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</si>
  <si>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</si>
  <si>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</si>
  <si>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</si>
  <si>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</si>
  <si>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</si>
  <si>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</si>
  <si>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</si>
  <si>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</si>
  <si>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</si>
  <si>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</si>
  <si>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</si>
  <si>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</si>
  <si>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</si>
  <si>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</si>
  <si>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</si>
  <si>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</si>
  <si>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</si>
  <si>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</si>
  <si>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</si>
  <si>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</si>
  <si>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</si>
  <si>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</si>
  <si>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</si>
  <si>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</si>
  <si>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</si>
  <si>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</si>
  <si>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</si>
  <si>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</si>
  <si>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</si>
  <si>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</si>
  <si>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</si>
  <si>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</si>
  <si>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</si>
  <si>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</si>
  <si>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</si>
  <si>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</si>
  <si>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</si>
  <si>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</si>
  <si>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</si>
  <si>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</si>
  <si>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</si>
  <si>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</si>
  <si>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</si>
  <si>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</si>
  <si>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</si>
  <si>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</si>
  <si>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</si>
  <si>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</si>
  <si>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</si>
  <si>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</si>
  <si>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</si>
  <si>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</si>
  <si>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</si>
  <si>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</si>
  <si>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</si>
  <si>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</si>
  <si>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</si>
  <si>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</si>
  <si>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</si>
  <si>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</si>
  <si>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</si>
  <si>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</si>
  <si>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</si>
  <si>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</si>
  <si>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</si>
  <si>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</si>
  <si>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</si>
  <si>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</si>
  <si>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</si>
  <si>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</si>
  <si>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</si>
  <si>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</si>
  <si>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</si>
  <si>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</si>
  <si>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</si>
  <si>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</si>
  <si>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</si>
  <si>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</si>
  <si>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</si>
  <si>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</si>
  <si>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</si>
  <si>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</si>
  <si>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</si>
  <si>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</si>
  <si>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</si>
  <si>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</si>
  <si>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</si>
  <si>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</si>
  <si>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</si>
  <si>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</si>
  <si>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</si>
  <si>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</si>
  <si>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</si>
  <si>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</si>
  <si>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</si>
  <si>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</si>
  <si>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</si>
  <si>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</si>
  <si>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</si>
  <si>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</si>
  <si>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</si>
  <si>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</si>
  <si>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</si>
  <si>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</si>
  <si>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</si>
  <si>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</si>
  <si>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</si>
  <si>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</si>
  <si>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</si>
  <si>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</si>
  <si>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</si>
  <si>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</si>
  <si>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</si>
  <si>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</si>
  <si>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</si>
  <si>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</si>
  <si>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</si>
  <si>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</si>
  <si>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</si>
  <si>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</si>
  <si>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</si>
  <si>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</si>
  <si>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</si>
  <si>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</si>
  <si>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</si>
  <si>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</si>
  <si>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</si>
  <si>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</si>
  <si>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</si>
  <si>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</si>
  <si>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</si>
  <si>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</si>
  <si>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</si>
  <si>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</si>
  <si>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</si>
  <si>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</si>
  <si>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</si>
  <si>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</si>
  <si>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</si>
  <si>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</si>
  <si>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</si>
  <si>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</si>
  <si>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</si>
  <si>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</si>
  <si>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</si>
  <si>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</si>
  <si>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</si>
  <si>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</si>
  <si>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</si>
  <si>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</si>
  <si>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</si>
  <si>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</si>
  <si>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</si>
  <si>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</si>
  <si>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</si>
  <si>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</si>
  <si>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</si>
  <si>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</si>
  <si>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</si>
  <si>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</si>
  <si>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</si>
  <si>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</si>
  <si>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</si>
  <si>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</si>
  <si>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</si>
  <si>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</si>
  <si>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</si>
  <si>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</si>
  <si>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</si>
  <si>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</si>
  <si>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</si>
  <si>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</si>
  <si>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</si>
  <si>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</si>
  <si>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</si>
  <si>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</si>
  <si>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</si>
  <si>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</si>
  <si>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</si>
  <si>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</si>
  <si>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</si>
  <si>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</si>
  <si>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</si>
  <si>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</si>
  <si>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</si>
  <si>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</si>
  <si>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</si>
  <si>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</si>
  <si>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</si>
  <si>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</si>
  <si>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</si>
  <si>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</si>
  <si>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</si>
  <si>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</si>
  <si>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</si>
  <si>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</si>
  <si>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</si>
  <si>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</si>
  <si>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</si>
  <si>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</si>
  <si>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</si>
  <si>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</si>
  <si>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</si>
  <si>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</si>
  <si>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</si>
  <si>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</si>
  <si>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</si>
  <si>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</si>
  <si>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</si>
  <si>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</si>
  <si>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</si>
  <si>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</si>
  <si>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</si>
  <si>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</si>
  <si>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</si>
  <si>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</si>
  <si>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</si>
  <si>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</si>
  <si>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</si>
  <si>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</si>
  <si>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</si>
  <si>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</si>
  <si>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</si>
  <si>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</si>
  <si>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</si>
  <si>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</si>
  <si>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</si>
  <si>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</si>
  <si>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</si>
  <si>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</si>
  <si>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</si>
  <si>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</si>
  <si>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</si>
  <si>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</si>
  <si>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</si>
  <si>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</si>
  <si>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</si>
  <si>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</si>
  <si>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</si>
  <si>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</si>
  <si>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</si>
  <si>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</si>
  <si>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</si>
  <si>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</si>
  <si>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</si>
  <si>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</si>
  <si>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</si>
  <si>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</si>
  <si>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</si>
  <si>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</si>
  <si>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</si>
  <si>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</si>
  <si>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</si>
  <si>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</si>
  <si>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</si>
  <si>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</si>
  <si>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</si>
  <si>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</si>
  <si>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</si>
  <si>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</si>
  <si>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</si>
  <si>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</si>
  <si>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</si>
  <si>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</si>
  <si>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</si>
  <si>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</si>
  <si>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</si>
  <si>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</si>
  <si>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</si>
  <si>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</si>
  <si>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</si>
  <si>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</si>
  <si>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</si>
  <si>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</si>
  <si>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</si>
  <si>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</si>
  <si>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</si>
  <si>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</si>
  <si>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</si>
  <si>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</si>
  <si>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</si>
  <si>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</si>
  <si>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</si>
  <si>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</si>
  <si>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</si>
  <si>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</si>
  <si>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</si>
  <si>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</si>
  <si>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</si>
  <si>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</si>
  <si>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</si>
  <si>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</si>
  <si>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</si>
  <si>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</si>
  <si>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</si>
  <si>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</si>
  <si>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</si>
  <si>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</si>
  <si>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</si>
  <si>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</si>
  <si>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</si>
  <si>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</si>
  <si>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</si>
  <si>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</si>
  <si>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</si>
  <si>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</si>
  <si>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</si>
  <si>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</si>
  <si>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</si>
  <si>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</si>
  <si>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</si>
  <si>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</si>
  <si>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</si>
  <si>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</si>
  <si>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</si>
  <si>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</si>
  <si>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</si>
  <si>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</si>
  <si>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</si>
  <si>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</si>
  <si>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</si>
  <si>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</si>
  <si>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</si>
  <si>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</si>
  <si>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</si>
  <si>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</si>
  <si>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</si>
  <si>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</si>
  <si>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</si>
  <si>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</si>
  <si>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</si>
  <si>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</si>
  <si>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</si>
  <si>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</si>
  <si>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</si>
  <si>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</si>
  <si>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</si>
  <si>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</si>
  <si>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</si>
  <si>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</si>
  <si>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</si>
  <si>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</si>
  <si>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</si>
  <si>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</si>
  <si>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</si>
  <si>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</si>
  <si>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</si>
  <si>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</si>
  <si>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</si>
  <si>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</si>
  <si>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</si>
  <si>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</si>
  <si>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</si>
  <si>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</si>
  <si>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</si>
  <si>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</si>
  <si>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</si>
  <si>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</si>
  <si>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</si>
  <si>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</si>
  <si>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</si>
  <si>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</si>
  <si>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</si>
  <si>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</si>
  <si>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</si>
  <si>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</si>
  <si>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</si>
  <si>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</si>
  <si>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</si>
  <si>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</si>
  <si>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</si>
  <si>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</si>
  <si>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</si>
  <si>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</si>
  <si>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</si>
  <si>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</si>
  <si>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</si>
  <si>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</si>
  <si>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</si>
  <si>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</si>
  <si>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</si>
  <si>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</si>
  <si>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</si>
  <si>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</si>
  <si>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</si>
  <si>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</si>
  <si>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</si>
  <si>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</si>
  <si>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</si>
  <si>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</si>
  <si>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</si>
  <si>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</si>
  <si>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</si>
  <si>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</si>
  <si>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</si>
  <si>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</si>
  <si>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</si>
  <si>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</si>
  <si>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</si>
  <si>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</si>
  <si>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</si>
  <si>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</si>
  <si>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</si>
  <si>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</si>
  <si>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</si>
  <si>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</si>
  <si>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</si>
  <si>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</si>
  <si>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</si>
  <si>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</si>
  <si>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</si>
  <si>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</si>
  <si>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</si>
  <si>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</si>
  <si>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</si>
  <si>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</si>
  <si>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</si>
  <si>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</si>
  <si>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</si>
  <si>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</si>
  <si>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</si>
  <si>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</si>
  <si>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</si>
  <si>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</si>
  <si>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</si>
  <si>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</si>
  <si>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</si>
  <si>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</si>
  <si>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</si>
  <si>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</si>
  <si>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</si>
  <si>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</si>
  <si>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</si>
  <si>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</si>
  <si>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</si>
  <si>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</si>
  <si>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</si>
  <si>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</si>
  <si>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</si>
  <si>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</si>
  <si>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</si>
  <si>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</si>
  <si>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</si>
  <si>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</si>
  <si>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</si>
  <si>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</si>
  <si>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</si>
  <si>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</si>
  <si>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</si>
  <si>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</si>
  <si>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</si>
  <si>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</si>
  <si>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</si>
  <si>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</si>
  <si>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</si>
  <si>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</si>
  <si>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</si>
  <si>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</si>
  <si>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</si>
  <si>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</si>
  <si>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</si>
  <si>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</si>
  <si>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</si>
  <si>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</si>
  <si>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</si>
  <si>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</si>
  <si>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</si>
  <si>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</si>
  <si>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</si>
  <si>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</si>
  <si>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</si>
  <si>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</si>
  <si>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</si>
  <si>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</si>
  <si>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</si>
  <si>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</si>
  <si>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</si>
  <si>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</si>
  <si>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</si>
  <si>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</si>
  <si>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</si>
  <si>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</si>
  <si>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</si>
  <si>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</si>
  <si>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</si>
  <si>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</si>
  <si>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</si>
  <si>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</si>
  <si>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</si>
  <si>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</si>
  <si>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</si>
  <si>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</si>
  <si>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</si>
  <si>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</si>
  <si>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</si>
  <si>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</si>
  <si>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</si>
  <si>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</si>
  <si>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</si>
  <si>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</si>
  <si>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</si>
  <si>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</si>
  <si>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</si>
  <si>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</si>
  <si>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</si>
  <si>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</si>
  <si>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</si>
  <si>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</si>
  <si>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</si>
  <si>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</si>
  <si>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</si>
  <si>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</si>
  <si>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</si>
  <si>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</si>
  <si>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</si>
  <si>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</si>
  <si>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</si>
  <si>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</si>
  <si>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</si>
  <si>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</si>
  <si>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</si>
  <si>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</si>
  <si>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</si>
  <si>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</si>
  <si>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</si>
  <si>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</si>
  <si>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</si>
  <si>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</si>
  <si>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</si>
  <si>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</si>
  <si>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</si>
  <si>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</si>
  <si>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</si>
  <si>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</si>
  <si>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</si>
  <si>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</si>
  <si>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</si>
  <si>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</si>
  <si>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</si>
  <si>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</si>
  <si>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</si>
  <si>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</si>
  <si>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</si>
  <si>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</si>
  <si>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</si>
  <si>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</si>
  <si>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</si>
  <si>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</si>
  <si>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</si>
  <si>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</si>
  <si>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</si>
  <si>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</si>
  <si>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</si>
  <si>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</si>
  <si>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</si>
  <si>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</si>
  <si>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</si>
  <si>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</si>
  <si>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</si>
  <si>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</si>
  <si>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</si>
  <si>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</si>
  <si>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</si>
  <si>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</si>
  <si>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</si>
  <si>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</si>
  <si>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</si>
  <si>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</si>
  <si>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</si>
  <si>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</si>
  <si>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</si>
  <si>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</si>
  <si>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</si>
  <si>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</si>
  <si>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</si>
  <si>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</si>
  <si>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</si>
  <si>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</si>
  <si>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</si>
  <si>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</si>
  <si>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</si>
  <si>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</si>
  <si>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</si>
  <si>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</si>
  <si>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</si>
  <si>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</si>
  <si>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</si>
  <si>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</si>
  <si>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</si>
  <si>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</si>
  <si>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</si>
  <si>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</si>
  <si>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</si>
  <si>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</si>
  <si>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</si>
  <si>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</si>
  <si>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</si>
  <si>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</si>
  <si>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</si>
  <si>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</si>
  <si>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</si>
  <si>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</si>
  <si>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</si>
  <si>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</si>
  <si>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</si>
  <si>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</si>
  <si>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</si>
  <si>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</si>
  <si>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</si>
  <si>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</si>
  <si>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</si>
  <si>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</si>
  <si>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</si>
  <si>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</si>
  <si>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</si>
  <si>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</si>
  <si>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</si>
  <si>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</si>
  <si>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</si>
  <si>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</si>
  <si>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</si>
  <si>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</si>
  <si>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</si>
  <si>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</si>
  <si>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</si>
  <si>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</si>
  <si>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</si>
  <si>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</si>
  <si>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</si>
  <si>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</si>
  <si>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</si>
  <si>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</si>
  <si>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</si>
  <si>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</si>
  <si>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</si>
  <si>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</si>
  <si>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</si>
  <si>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</si>
  <si>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</si>
  <si>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</si>
  <si>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</si>
  <si>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</si>
  <si>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</si>
  <si>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</si>
  <si>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</si>
  <si>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</si>
  <si>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</si>
  <si>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</si>
  <si>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</si>
  <si>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</si>
  <si>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</si>
  <si>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</si>
  <si>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</si>
  <si>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</si>
  <si>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</si>
  <si>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</si>
  <si>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</si>
  <si>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</si>
  <si>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</si>
  <si>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</si>
  <si>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</si>
  <si>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</si>
  <si>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</si>
  <si>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</si>
  <si>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</si>
  <si>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</si>
  <si>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</si>
  <si>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</si>
  <si>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</si>
  <si>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</si>
  <si>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</si>
  <si>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</si>
  <si>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</si>
  <si>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</si>
  <si>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</si>
  <si>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</si>
  <si>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</si>
  <si>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</si>
  <si>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</si>
  <si>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</si>
  <si>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</si>
  <si>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</si>
  <si>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</si>
  <si>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</si>
  <si>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</si>
  <si>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</si>
  <si>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</si>
  <si>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</si>
  <si>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</si>
  <si>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</si>
  <si>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</si>
  <si>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</si>
  <si>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</si>
  <si>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</si>
  <si>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</si>
  <si>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</si>
  <si>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</si>
  <si>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</si>
  <si>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</si>
  <si>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</si>
  <si>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</si>
  <si>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</si>
  <si>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</si>
  <si>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</si>
  <si>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</si>
  <si>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</si>
  <si>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</si>
  <si>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</si>
  <si>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</si>
  <si>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</si>
  <si>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</si>
  <si>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</si>
  <si>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</si>
  <si>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</si>
  <si>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</si>
  <si>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</si>
  <si>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</si>
  <si>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</si>
  <si>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</si>
  <si>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</si>
  <si>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</si>
  <si>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</si>
  <si>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</si>
  <si>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</si>
  <si>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</si>
  <si>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</si>
  <si>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</si>
  <si>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</si>
  <si>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</si>
  <si>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</si>
  <si>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</si>
  <si>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</si>
  <si>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</si>
  <si>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</si>
  <si>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</si>
  <si>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</si>
  <si>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</si>
  <si>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</si>
  <si>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</si>
  <si>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</si>
  <si>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</si>
  <si>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</si>
  <si>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</si>
  <si>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</si>
  <si>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</si>
  <si>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</si>
  <si>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</si>
  <si>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</si>
  <si>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</si>
  <si>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</si>
  <si>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</si>
  <si>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</si>
  <si>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</si>
  <si>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</si>
  <si>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</si>
  <si>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</si>
  <si>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</si>
  <si>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</si>
  <si>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</si>
  <si>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</si>
  <si>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</si>
  <si>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</si>
  <si>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</si>
  <si>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</si>
  <si>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</si>
  <si>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</si>
  <si>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</si>
  <si>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</si>
  <si>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</si>
  <si>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</si>
  <si>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</si>
  <si>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</si>
  <si>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</si>
  <si>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</si>
  <si>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</si>
  <si>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</si>
  <si>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</si>
  <si>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</si>
  <si>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</si>
  <si>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</si>
  <si>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</si>
  <si>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</si>
  <si>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</si>
  <si>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</si>
  <si>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</si>
  <si>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</si>
  <si>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</si>
  <si>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</si>
  <si>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</si>
  <si>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</si>
  <si>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</si>
  <si>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</si>
  <si>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</si>
  <si>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</si>
  <si>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</si>
  <si>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</si>
  <si>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</si>
  <si>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</si>
  <si>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</si>
  <si>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</si>
  <si>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</si>
  <si>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</si>
  <si>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</si>
  <si>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</si>
  <si>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</si>
  <si>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</si>
  <si>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</si>
  <si>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</si>
  <si>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</si>
  <si>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</si>
  <si>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</si>
  <si>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</si>
  <si>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</si>
  <si>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</si>
  <si>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</si>
  <si>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</si>
  <si>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</si>
  <si>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</si>
  <si>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</si>
  <si>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</si>
  <si>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</si>
  <si>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</si>
  <si>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</si>
  <si>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</si>
  <si>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</si>
  <si>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</si>
  <si>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</si>
  <si>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</si>
  <si>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</si>
  <si>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</si>
  <si>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</si>
  <si>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</si>
  <si>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</si>
  <si>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</si>
  <si>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</si>
  <si>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</si>
  <si>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</si>
  <si>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</si>
  <si>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</si>
  <si>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</si>
  <si>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</si>
  <si>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</si>
  <si>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</si>
  <si>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</si>
  <si>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</si>
  <si>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</si>
  <si>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</si>
  <si>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</si>
  <si>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</si>
  <si>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</si>
  <si>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</si>
  <si>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</si>
  <si>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</si>
  <si>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</si>
  <si>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</si>
  <si>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</si>
  <si>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</si>
  <si>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</si>
  <si>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</si>
  <si>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</si>
  <si>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</si>
  <si>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</si>
  <si>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</si>
  <si>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</si>
  <si>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</si>
  <si>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</si>
  <si>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</si>
  <si>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</si>
  <si>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</si>
  <si>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</si>
  <si>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</si>
  <si>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</si>
  <si>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</si>
  <si>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</si>
  <si>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</si>
  <si>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</si>
  <si>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</si>
  <si>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</si>
  <si>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</si>
  <si>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</si>
  <si>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</si>
  <si>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</si>
  <si>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</si>
  <si>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</si>
  <si>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</si>
  <si>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</si>
  <si>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</si>
  <si>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</si>
  <si>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</si>
  <si>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</si>
  <si>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</si>
  <si>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</si>
  <si>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</si>
  <si>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</si>
  <si>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</si>
  <si>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</si>
  <si>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</si>
  <si>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</si>
  <si>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</si>
  <si>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</si>
  <si>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</si>
  <si>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</si>
  <si>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</si>
  <si>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</si>
  <si>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</si>
  <si>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</si>
  <si>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</si>
  <si>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</si>
  <si>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</si>
  <si>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</si>
  <si>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</si>
  <si>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</si>
  <si>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</si>
  <si>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</si>
  <si>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</si>
  <si>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</si>
  <si>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</si>
  <si>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</si>
  <si>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</si>
  <si>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</si>
  <si>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</si>
  <si>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</si>
  <si>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</si>
  <si>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</si>
  <si>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</si>
  <si>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</si>
  <si>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</si>
  <si>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</si>
  <si>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</si>
  <si>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</si>
  <si>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</si>
  <si>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</si>
  <si>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</si>
  <si>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</si>
  <si>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</si>
  <si>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</si>
  <si>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</si>
  <si>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</si>
  <si>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</si>
  <si>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</si>
  <si>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</si>
  <si>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</si>
  <si>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</si>
  <si>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</si>
  <si>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</si>
  <si>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</si>
  <si>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</si>
  <si>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</si>
  <si>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</si>
  <si>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</si>
  <si>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</si>
  <si>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</si>
  <si>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</si>
  <si>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</si>
  <si>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</si>
  <si>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</si>
  <si>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</si>
  <si>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</si>
  <si>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</si>
  <si>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</si>
  <si>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</si>
  <si>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</si>
  <si>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</si>
  <si>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</si>
  <si>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</si>
  <si>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</si>
  <si>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</si>
  <si>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</si>
  <si>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</si>
  <si>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</si>
  <si>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</si>
  <si>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</si>
  <si>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</si>
  <si>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</si>
  <si>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</si>
  <si>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</si>
  <si>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</si>
  <si>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</si>
  <si>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</si>
  <si>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</si>
  <si>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</si>
  <si>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</si>
  <si>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</si>
  <si>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</si>
  <si>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</si>
  <si>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</si>
  <si>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</si>
  <si>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</si>
  <si>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</si>
  <si>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</si>
  <si>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</si>
  <si>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</si>
  <si>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</si>
  <si>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</si>
  <si>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</si>
  <si>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</si>
  <si>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</si>
  <si>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</si>
  <si>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</si>
  <si>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</si>
  <si>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</si>
  <si>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</si>
  <si>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</si>
  <si>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</si>
  <si>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</si>
  <si>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</si>
  <si>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</si>
  <si>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</si>
  <si>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</si>
  <si>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</si>
  <si>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</si>
  <si>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</si>
  <si>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</si>
  <si>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</si>
  <si>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</si>
  <si>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</si>
  <si>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</si>
  <si>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</si>
  <si>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</si>
  <si>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</si>
  <si>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</si>
  <si>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</si>
  <si>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</si>
  <si>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</si>
  <si>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</si>
  <si>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</si>
  <si>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</si>
  <si>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</si>
  <si>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</si>
  <si>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</si>
  <si>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</si>
  <si>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</si>
  <si>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</si>
  <si>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</si>
  <si>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</si>
  <si>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</si>
  <si>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</si>
  <si>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</si>
  <si>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</si>
  <si>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</si>
  <si>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</si>
  <si>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</si>
  <si>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</si>
  <si>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</si>
  <si>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</si>
  <si>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</si>
  <si>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</si>
  <si>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</si>
  <si>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</si>
  <si>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</si>
  <si>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</si>
  <si>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</si>
  <si>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</si>
  <si>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</si>
  <si>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</si>
  <si>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</si>
  <si>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</si>
  <si>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</si>
  <si>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</si>
  <si>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</si>
  <si>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</si>
  <si>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</si>
  <si>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</si>
  <si>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</si>
  <si>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</si>
  <si>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</si>
  <si>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</si>
  <si>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</si>
  <si>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</si>
  <si>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</si>
  <si>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</si>
  <si>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</si>
  <si>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</si>
  <si>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</si>
  <si>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</si>
  <si>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</si>
  <si>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</si>
  <si>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</si>
  <si>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</si>
  <si>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</si>
  <si>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</si>
  <si>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</si>
  <si>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</si>
  <si>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</si>
  <si>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</si>
  <si>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</si>
  <si>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</si>
  <si>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</si>
  <si>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</si>
  <si>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</si>
  <si>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</si>
  <si>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</si>
  <si>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</si>
  <si>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</si>
  <si>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</si>
  <si>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</si>
  <si>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</si>
  <si>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</si>
  <si>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</si>
  <si>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</si>
  <si>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</si>
  <si>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</si>
  <si>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</si>
  <si>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</si>
  <si>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</si>
  <si>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</si>
  <si>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</si>
  <si>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</si>
  <si>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</si>
  <si>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</si>
  <si>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</si>
  <si>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</si>
  <si>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</si>
  <si>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</si>
  <si>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</si>
  <si>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</si>
  <si>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</si>
  <si>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</si>
  <si>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</si>
  <si>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</si>
  <si>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</si>
  <si>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</si>
  <si>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</si>
  <si>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</si>
  <si>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</si>
  <si>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</si>
  <si>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</si>
  <si>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</si>
  <si>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</si>
  <si>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</si>
  <si>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</si>
  <si>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</si>
  <si>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</si>
  <si>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</si>
  <si>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</si>
  <si>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</si>
  <si>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</si>
  <si>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</si>
  <si>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</si>
  <si>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</si>
  <si>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</si>
  <si>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</si>
  <si>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</si>
  <si>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</si>
  <si>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</si>
  <si>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</si>
  <si>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</si>
  <si>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</si>
  <si>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</si>
  <si>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</si>
  <si>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</si>
  <si>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</si>
  <si>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</si>
  <si>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</si>
  <si>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</si>
  <si>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</si>
  <si>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</si>
  <si>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</si>
  <si>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</si>
  <si>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</si>
  <si>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</si>
  <si>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</si>
  <si>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</si>
  <si>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</si>
  <si>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</si>
  <si>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</si>
  <si>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</si>
  <si>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</si>
  <si>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</si>
  <si>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</si>
  <si>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</si>
  <si>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</si>
  <si>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</si>
  <si>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</si>
  <si>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</si>
  <si>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</si>
  <si>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</si>
  <si>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</si>
  <si>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</si>
  <si>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</si>
  <si>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</si>
  <si>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</si>
  <si>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</si>
  <si>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</si>
  <si>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</si>
  <si>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</si>
  <si>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</si>
  <si>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</si>
  <si>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</si>
  <si>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</si>
  <si>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</si>
  <si>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</si>
  <si>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</si>
  <si>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</si>
  <si>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</si>
  <si>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</si>
  <si>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</si>
  <si>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</si>
  <si>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</si>
  <si>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</si>
  <si>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</si>
  <si>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</si>
  <si>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</si>
  <si>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</si>
  <si>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</si>
  <si>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</si>
  <si>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</si>
  <si>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</si>
  <si>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</si>
  <si>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</si>
  <si>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</si>
  <si>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</si>
  <si>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</si>
  <si>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</si>
  <si>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</si>
  <si>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</si>
  <si>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</si>
  <si>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</si>
  <si>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</si>
  <si>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</si>
  <si>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</si>
  <si>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</si>
  <si>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</si>
  <si>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</si>
  <si>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</si>
  <si>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</si>
  <si>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</si>
  <si>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</si>
  <si>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</si>
  <si>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</si>
  <si>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</si>
  <si>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</si>
  <si>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</si>
  <si>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</si>
  <si>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</si>
  <si>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</si>
  <si>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</si>
  <si>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</si>
  <si>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</si>
  <si>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</si>
  <si>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</si>
  <si>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</si>
  <si>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</si>
  <si>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</si>
  <si>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</si>
  <si>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</si>
  <si>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</si>
  <si>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</si>
  <si>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</si>
  <si>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</si>
  <si>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</si>
  <si>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</si>
  <si>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</si>
  <si>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</si>
  <si>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</si>
  <si>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</si>
  <si>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</si>
  <si>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</si>
  <si>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</si>
  <si>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</si>
  <si>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</si>
  <si>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</si>
  <si>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</si>
  <si>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</si>
  <si>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</si>
  <si>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</si>
  <si>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</si>
  <si>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</si>
  <si>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</si>
  <si>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</si>
  <si>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</si>
  <si>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</si>
  <si>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</si>
  <si>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</si>
  <si>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</si>
  <si>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</si>
  <si>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</si>
  <si>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</si>
  <si>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</si>
  <si>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</si>
  <si>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</si>
  <si>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</si>
  <si>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</si>
  <si>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</si>
  <si>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</si>
  <si>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</si>
  <si>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</si>
  <si>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</si>
  <si>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</si>
  <si>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</si>
  <si>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</si>
  <si>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</si>
  <si>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</si>
  <si>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</si>
  <si>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</si>
  <si>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</si>
  <si>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</si>
  <si>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</si>
  <si>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</si>
  <si>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</si>
  <si>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</si>
  <si>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</si>
  <si>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</si>
  <si>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</si>
  <si>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</si>
  <si>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</si>
  <si>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</si>
  <si>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</si>
  <si>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</si>
  <si>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</si>
  <si>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</si>
  <si>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</si>
  <si>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</si>
  <si>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</si>
  <si>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</si>
  <si>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</si>
  <si>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</si>
  <si>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</si>
  <si>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</si>
  <si>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</si>
  <si>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</si>
  <si>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</si>
  <si>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</si>
  <si>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</si>
  <si>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</si>
  <si>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</si>
  <si>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</si>
  <si>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</si>
  <si>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</si>
  <si>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</si>
  <si>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</si>
  <si>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</si>
  <si>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</si>
  <si>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</si>
  <si>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</si>
  <si>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</si>
  <si>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</si>
  <si>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</si>
  <si>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</si>
  <si>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</si>
  <si>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</si>
  <si>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</si>
  <si>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</si>
  <si>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</si>
  <si>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</si>
  <si>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</si>
  <si>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</si>
  <si>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</si>
  <si>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</si>
  <si>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</si>
  <si>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</si>
  <si>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</si>
  <si>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</si>
  <si>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</si>
  <si>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</si>
  <si>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</si>
  <si>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</si>
  <si>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</si>
  <si>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</si>
  <si>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</si>
  <si>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</si>
  <si>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</si>
  <si>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</si>
  <si>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</si>
  <si>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</si>
  <si>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</si>
  <si>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</si>
  <si>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</si>
  <si>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</si>
  <si>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</si>
  <si>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</si>
  <si>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</si>
  <si>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</si>
  <si>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</si>
  <si>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</si>
  <si>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</si>
  <si>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</si>
  <si>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</si>
  <si>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</si>
  <si>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</si>
  <si>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</si>
  <si>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</si>
  <si>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</si>
  <si>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</si>
  <si>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</si>
  <si>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</si>
  <si>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</si>
  <si>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</si>
  <si>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</si>
  <si>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</si>
  <si>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</si>
  <si>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</si>
  <si>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</si>
  <si>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</si>
  <si>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</si>
  <si>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</si>
  <si>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</si>
  <si>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</si>
  <si>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</si>
  <si>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</si>
  <si>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</si>
  <si>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</si>
  <si>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</si>
  <si>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</si>
  <si>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</si>
  <si>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</si>
  <si>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</si>
  <si>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</si>
  <si>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</si>
  <si>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</si>
  <si>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</si>
  <si>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</si>
  <si>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</si>
  <si>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</si>
  <si>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</si>
  <si>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</si>
  <si>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</si>
  <si>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</si>
  <si>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</si>
  <si>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</si>
  <si>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</si>
  <si>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</si>
  <si>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</si>
  <si>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</si>
  <si>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</si>
  <si>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</si>
  <si>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</si>
  <si>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</si>
  <si>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</si>
  <si>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</si>
  <si>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</si>
  <si>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</si>
  <si>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</si>
  <si>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</si>
  <si>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</si>
  <si>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</si>
  <si>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</si>
  <si>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</si>
  <si>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</si>
  <si>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</si>
  <si>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</si>
  <si>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</si>
  <si>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</si>
  <si>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</si>
  <si>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</si>
  <si>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</si>
  <si>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</si>
  <si>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</si>
  <si>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</si>
  <si>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</si>
  <si>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</si>
  <si>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</si>
  <si>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</si>
  <si>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</si>
  <si>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</si>
  <si>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</si>
  <si>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</si>
  <si>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</si>
  <si>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</si>
  <si>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</si>
  <si>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</si>
  <si>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</si>
  <si>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</si>
  <si>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</si>
  <si>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</si>
  <si>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</si>
  <si>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</si>
  <si>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</si>
  <si>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</si>
  <si>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</si>
  <si>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</si>
  <si>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</si>
  <si>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</si>
  <si>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</si>
  <si>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</si>
  <si>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</si>
  <si>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</si>
  <si>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</si>
  <si>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</si>
  <si>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</si>
  <si>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</si>
  <si>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</si>
  <si>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</si>
  <si>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</si>
  <si>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</si>
  <si>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</si>
  <si>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</si>
  <si>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</si>
  <si>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</si>
  <si>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</si>
  <si>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</si>
  <si>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</si>
  <si>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</si>
  <si>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</si>
  <si>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</si>
  <si>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</si>
  <si>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</si>
  <si>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</si>
  <si>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</si>
  <si>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</si>
  <si>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</si>
  <si>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</si>
  <si>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</si>
  <si>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</si>
  <si>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</si>
  <si>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</si>
  <si>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</si>
  <si>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</si>
  <si>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</si>
  <si>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</si>
  <si>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</si>
  <si>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</si>
  <si>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</si>
  <si>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</si>
  <si>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</si>
  <si>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</si>
  <si>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</si>
  <si>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</si>
  <si>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</si>
  <si>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</si>
  <si>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</si>
  <si>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</si>
  <si>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</si>
  <si>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</si>
  <si>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</si>
  <si>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</si>
  <si>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</si>
  <si>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</si>
  <si>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</si>
  <si>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</si>
  <si>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</si>
  <si>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</si>
  <si>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</si>
  <si>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</si>
  <si>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</si>
  <si>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</si>
  <si>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</si>
  <si>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</si>
  <si>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</si>
  <si>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</si>
  <si>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</si>
  <si>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</si>
  <si>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</si>
  <si>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</si>
  <si>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</si>
  <si>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</si>
  <si>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</si>
  <si>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</si>
  <si>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</si>
  <si>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</si>
  <si>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</si>
  <si>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</si>
  <si>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</si>
  <si>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</si>
  <si>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</si>
  <si>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</si>
  <si>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</si>
  <si>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</si>
  <si>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</si>
  <si>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</si>
  <si>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</si>
  <si>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</si>
  <si>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</si>
  <si>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</si>
  <si>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</si>
  <si>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</si>
  <si>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</si>
  <si>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</si>
  <si>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</si>
  <si>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</si>
  <si>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</si>
  <si>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</si>
  <si>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</si>
  <si>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</si>
  <si>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</si>
  <si>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</si>
  <si>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</si>
  <si>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</si>
  <si>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</si>
  <si>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</si>
  <si>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</si>
  <si>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</si>
  <si>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</si>
  <si>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</si>
  <si>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</si>
  <si>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</si>
  <si>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</si>
  <si>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</si>
  <si>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</si>
  <si>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</si>
  <si>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</si>
  <si>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</si>
  <si>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</si>
  <si>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</si>
  <si>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</si>
  <si>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</si>
  <si>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</si>
  <si>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</si>
  <si>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</si>
  <si>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</si>
  <si>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</si>
  <si>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</si>
  <si>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</si>
  <si>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</si>
  <si>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</si>
  <si>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</si>
  <si>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</si>
  <si>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</si>
  <si>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</si>
  <si>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</si>
  <si>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</si>
  <si>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</si>
  <si>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</si>
  <si>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</si>
  <si>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</si>
  <si>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</si>
  <si>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</si>
  <si>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</si>
  <si>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</si>
  <si>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</si>
  <si>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</si>
  <si>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</si>
  <si>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</si>
  <si>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</si>
  <si>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</si>
  <si>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</si>
  <si>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</si>
  <si>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</si>
  <si>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</si>
  <si>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</si>
  <si>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</si>
  <si>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</si>
  <si>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</si>
  <si>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</si>
  <si>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</si>
  <si>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</si>
  <si>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</si>
  <si>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</si>
  <si>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</si>
  <si>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</si>
  <si>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</si>
  <si>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</si>
  <si>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</si>
  <si>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</si>
  <si>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</si>
  <si>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</si>
  <si>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</si>
  <si>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</si>
  <si>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</si>
  <si>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</si>
  <si>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</si>
  <si>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</si>
  <si>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</si>
  <si>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</si>
  <si>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</si>
  <si>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</si>
  <si>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</si>
  <si>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</si>
  <si>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</si>
  <si>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</si>
  <si>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</si>
  <si>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</si>
  <si>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</si>
  <si>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</si>
  <si>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</si>
  <si>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</si>
  <si>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</si>
  <si>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</si>
  <si>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</si>
  <si>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</si>
  <si>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</si>
  <si>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</si>
  <si>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</si>
  <si>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</si>
  <si>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</si>
  <si>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</si>
  <si>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</si>
  <si>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</si>
  <si>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</si>
  <si>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</si>
  <si>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</si>
  <si>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</si>
  <si>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</si>
  <si>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</si>
  <si>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</si>
  <si>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</si>
  <si>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</si>
  <si>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</si>
  <si>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</si>
  <si>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</si>
  <si>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</si>
  <si>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</si>
  <si>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</si>
  <si>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</si>
  <si>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</si>
  <si>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</si>
  <si>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</si>
  <si>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</si>
  <si>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</si>
  <si>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</si>
  <si>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</si>
  <si>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</si>
  <si>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</si>
  <si>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</si>
  <si>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</si>
  <si>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</si>
  <si>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</si>
  <si>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</si>
  <si>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</si>
  <si>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</si>
  <si>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</si>
  <si>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</si>
  <si>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</si>
  <si>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</si>
  <si>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</si>
  <si>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</si>
  <si>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</si>
  <si>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</si>
  <si>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</si>
  <si>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</si>
  <si>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</si>
  <si>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</si>
  <si>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</si>
  <si>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</si>
  <si>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</si>
  <si>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</si>
  <si>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</si>
  <si>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</si>
  <si>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</si>
  <si>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</si>
  <si>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</si>
  <si>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</si>
  <si>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</si>
  <si>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</si>
  <si>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</si>
  <si>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</si>
  <si>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</si>
  <si>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</si>
  <si>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</si>
  <si>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</si>
  <si>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</si>
  <si>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</si>
  <si>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</si>
  <si>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</si>
  <si>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</si>
  <si>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</si>
  <si>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</si>
  <si>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</si>
  <si>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</si>
  <si>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</si>
  <si>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</si>
  <si>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</si>
  <si>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</si>
  <si>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</si>
  <si>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</si>
  <si>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</si>
  <si>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</si>
  <si>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</si>
  <si>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</si>
  <si>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</si>
  <si>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</si>
  <si>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</si>
  <si>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</si>
  <si>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</si>
  <si>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</si>
  <si>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</si>
  <si>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</si>
  <si>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</si>
  <si>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</si>
  <si>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</si>
  <si>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</si>
  <si>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</si>
  <si>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</si>
  <si>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</si>
  <si>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</si>
  <si>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</si>
  <si>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</si>
  <si>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</si>
  <si>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</si>
  <si>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</si>
  <si>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</si>
  <si>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</si>
  <si>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</si>
  <si>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</si>
  <si>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</si>
  <si>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</si>
  <si>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</si>
  <si>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</si>
  <si>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</si>
  <si>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</si>
  <si>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</si>
  <si>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</si>
  <si>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</si>
  <si>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</si>
  <si>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</si>
  <si>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</si>
  <si>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</si>
  <si>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</si>
  <si>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</si>
  <si>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</si>
  <si>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</si>
  <si>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</si>
  <si>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</si>
  <si>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</si>
  <si>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</si>
  <si>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</si>
  <si>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</si>
  <si>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</si>
  <si>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</si>
  <si>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</si>
  <si>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</si>
  <si>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</si>
  <si>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</si>
  <si>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</si>
  <si>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</si>
  <si>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</si>
  <si>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</si>
  <si>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</si>
  <si>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</si>
  <si>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</si>
  <si>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</si>
  <si>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</si>
  <si>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</si>
  <si>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</si>
  <si>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</si>
  <si>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</si>
  <si>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</si>
  <si>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</si>
  <si>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</si>
  <si>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</si>
  <si>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</si>
  <si>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</si>
  <si>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</si>
  <si>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</si>
  <si>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</si>
  <si>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</si>
  <si>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</si>
  <si>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</si>
  <si>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</si>
  <si>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</si>
  <si>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</si>
  <si>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</si>
  <si>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</si>
  <si>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</si>
  <si>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</si>
  <si>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</si>
  <si>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</si>
  <si>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</si>
  <si>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</si>
  <si>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</si>
  <si>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</si>
  <si>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</si>
  <si>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</si>
  <si>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</si>
  <si>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</si>
  <si>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</si>
  <si>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</si>
  <si>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</si>
  <si>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</si>
  <si>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</si>
  <si>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</si>
  <si>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</si>
  <si>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</si>
  <si>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</si>
  <si>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</si>
  <si>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</si>
  <si>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</si>
  <si>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</si>
  <si>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</si>
  <si>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</si>
  <si>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</si>
  <si>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</si>
  <si>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</si>
  <si>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</si>
  <si>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</si>
  <si>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</si>
  <si>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</si>
  <si>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</si>
  <si>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</si>
  <si>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</si>
  <si>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</si>
  <si>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</si>
  <si>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</si>
  <si>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</si>
  <si>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</si>
  <si>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</si>
  <si>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</si>
  <si>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</si>
  <si>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</si>
  <si>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</si>
  <si>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</si>
  <si>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</si>
  <si>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</si>
  <si>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</si>
  <si>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</si>
  <si>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</si>
  <si>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</si>
  <si>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</si>
  <si>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</si>
  <si>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</si>
  <si>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</si>
  <si>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</si>
  <si>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</si>
  <si>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</si>
  <si>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</si>
  <si>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</si>
  <si>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</si>
  <si>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</si>
  <si>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</si>
  <si>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</si>
  <si>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</si>
  <si>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</si>
  <si>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</si>
  <si>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</si>
  <si>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</si>
  <si>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</si>
  <si>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</si>
  <si>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</si>
  <si>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</si>
  <si>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</si>
  <si>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</si>
  <si>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</si>
  <si>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</si>
  <si>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</si>
  <si>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</si>
  <si>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</si>
  <si>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</si>
  <si>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</si>
  <si>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</si>
  <si>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</si>
  <si>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</si>
  <si>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</si>
  <si>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</si>
  <si>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</si>
  <si>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</si>
  <si>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</si>
  <si>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</si>
  <si>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</si>
  <si>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</si>
  <si>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</si>
  <si>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</si>
  <si>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</si>
  <si>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</si>
  <si>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</si>
  <si>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</si>
  <si>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</si>
  <si>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</si>
  <si>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</si>
  <si>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</si>
  <si>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</si>
  <si>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</si>
  <si>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</si>
  <si>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</si>
  <si>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</si>
  <si>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</si>
  <si>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</si>
  <si>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</si>
  <si>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</si>
  <si>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</si>
  <si>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</si>
  <si>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</si>
  <si>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</si>
  <si>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</si>
  <si>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</si>
  <si>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</si>
  <si>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</si>
  <si>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</si>
  <si>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</si>
  <si>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</si>
  <si>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</si>
  <si>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</si>
  <si>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</si>
  <si>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</si>
  <si>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</si>
  <si>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</si>
  <si>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</si>
  <si>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</si>
  <si>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</si>
  <si>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</si>
  <si>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</si>
  <si>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</si>
  <si>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</si>
  <si>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</si>
  <si>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</si>
  <si>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</si>
  <si>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</si>
  <si>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</si>
  <si>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</si>
  <si>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</si>
  <si>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</si>
  <si>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</si>
  <si>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</si>
  <si>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</si>
  <si>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</si>
  <si>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</si>
  <si>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</si>
  <si>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</si>
  <si>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</si>
  <si>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</si>
  <si>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</si>
  <si>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</si>
  <si>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</si>
  <si>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</si>
  <si>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</si>
  <si>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</si>
  <si>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</si>
  <si>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</si>
  <si>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</si>
  <si>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</si>
  <si>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</si>
  <si>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</si>
  <si>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</si>
  <si>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</si>
  <si>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</si>
  <si>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</si>
  <si>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</si>
  <si>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</si>
  <si>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</si>
  <si>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</si>
  <si>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</si>
  <si>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</si>
  <si>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</si>
  <si>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</si>
  <si>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</si>
  <si>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</si>
  <si>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</si>
  <si>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</si>
  <si>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</si>
  <si>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</si>
  <si>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</si>
  <si>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</si>
  <si>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</si>
  <si>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</si>
  <si>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</si>
  <si>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</si>
  <si>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</si>
  <si>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</si>
  <si>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</si>
  <si>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</si>
  <si>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</si>
  <si>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</si>
  <si>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</si>
  <si>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</si>
  <si>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</si>
  <si>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</si>
  <si>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</si>
  <si>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</si>
  <si>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</si>
  <si>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</si>
  <si>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</si>
  <si>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</si>
  <si>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</si>
  <si>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</si>
  <si>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</si>
  <si>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</si>
  <si>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</si>
  <si>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</si>
  <si>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</si>
  <si>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</si>
  <si>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</si>
  <si>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</si>
  <si>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</si>
  <si>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</si>
  <si>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</si>
  <si>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</si>
  <si>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</si>
  <si>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</si>
  <si>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</si>
  <si>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</si>
  <si>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</si>
  <si>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</si>
  <si>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</si>
  <si>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</si>
  <si>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</si>
  <si>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</si>
  <si>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</si>
  <si>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</si>
  <si>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</si>
  <si>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</si>
  <si>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</si>
  <si>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</si>
  <si>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</si>
  <si>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</si>
  <si>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</si>
  <si>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</si>
  <si>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</si>
  <si>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</si>
  <si>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</si>
  <si>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</si>
  <si>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</si>
  <si>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</si>
  <si>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</si>
  <si>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</si>
  <si>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</si>
  <si>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</si>
  <si>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</si>
  <si>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</si>
  <si>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</si>
  <si>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</si>
  <si>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</si>
  <si>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</si>
  <si>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</si>
  <si>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</si>
  <si>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</si>
  <si>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</si>
  <si>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</si>
  <si>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</si>
  <si>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</si>
  <si>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</si>
  <si>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</si>
  <si>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</si>
  <si>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</si>
  <si>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</si>
  <si>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</si>
  <si>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</si>
  <si>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</si>
  <si>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</si>
  <si>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</si>
  <si>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</si>
  <si>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</si>
  <si>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</si>
  <si>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</si>
  <si>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</si>
  <si>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</si>
  <si>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</si>
  <si>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</si>
  <si>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</si>
  <si>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</si>
  <si>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</si>
  <si>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</si>
  <si>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</si>
  <si>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</si>
  <si>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</si>
  <si>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</si>
  <si>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</si>
  <si>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</si>
  <si>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</si>
  <si>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</si>
  <si>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</si>
  <si>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</si>
  <si>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</si>
  <si>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</si>
  <si>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</si>
  <si>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</si>
  <si>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</si>
  <si>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</si>
  <si>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</si>
  <si>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</si>
  <si>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</si>
  <si>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</si>
  <si>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</si>
  <si>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</si>
  <si>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</si>
  <si>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</si>
  <si>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</si>
  <si>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</si>
  <si>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</si>
  <si>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</si>
  <si>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</si>
  <si>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</si>
  <si>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</si>
  <si>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</si>
  <si>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</si>
  <si>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</si>
  <si>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</si>
  <si>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</si>
  <si>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</si>
  <si>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</si>
  <si>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</si>
  <si>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</si>
  <si>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</si>
  <si>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</si>
  <si>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</si>
  <si>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</si>
  <si>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</si>
  <si>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</si>
  <si>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</si>
  <si>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</si>
  <si>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</si>
  <si>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</si>
  <si>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</si>
  <si>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</si>
  <si>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</si>
  <si>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</si>
  <si>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</si>
  <si>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</si>
  <si>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</si>
  <si>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</si>
  <si>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</si>
  <si>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</si>
  <si>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</si>
  <si>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</si>
  <si>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</si>
  <si>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</si>
  <si>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</si>
  <si>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</si>
  <si>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</si>
  <si>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</si>
  <si>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</si>
  <si>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</si>
  <si>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</si>
  <si>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</si>
  <si>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</si>
  <si>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</si>
  <si>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</si>
  <si>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</si>
  <si>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</si>
  <si>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</si>
  <si>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</si>
  <si>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</si>
  <si>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</si>
  <si>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</si>
  <si>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</si>
  <si>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</si>
  <si>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</si>
  <si>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</si>
  <si>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</si>
  <si>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</si>
  <si>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</si>
  <si>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</si>
  <si>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</si>
  <si>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</si>
  <si>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</si>
  <si>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</si>
  <si>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</si>
  <si>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</si>
  <si>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</si>
  <si>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</si>
  <si>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</si>
  <si>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</si>
  <si>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</si>
  <si>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</si>
  <si>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</si>
  <si>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</si>
  <si>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</si>
  <si>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</si>
  <si>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</si>
  <si>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</si>
  <si>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</si>
  <si>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</si>
  <si>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</si>
  <si>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</si>
  <si>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</si>
  <si>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</si>
  <si>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</si>
  <si>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</si>
  <si>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</si>
  <si>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</si>
  <si>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</si>
  <si>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</si>
  <si>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</si>
  <si>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</si>
  <si>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</si>
  <si>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</si>
  <si>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</si>
  <si>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</si>
  <si>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</si>
  <si>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</si>
  <si>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</si>
  <si>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</si>
  <si>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</si>
  <si>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</si>
  <si>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</si>
  <si>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</si>
  <si>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</si>
  <si>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</si>
  <si>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</si>
  <si>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</si>
  <si>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</si>
  <si>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</si>
  <si>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</si>
  <si>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</si>
  <si>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</si>
  <si>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</si>
  <si>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</si>
  <si>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</si>
  <si>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</si>
  <si>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</si>
  <si>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</si>
  <si>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</si>
  <si>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</si>
  <si>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</si>
  <si>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</si>
  <si>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</si>
  <si>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</si>
  <si>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</si>
  <si>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</si>
  <si>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</si>
  <si>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</si>
  <si>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</si>
  <si>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</si>
  <si>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</si>
  <si>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</si>
  <si>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</si>
  <si>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</si>
  <si>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</si>
  <si>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</si>
  <si>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</si>
  <si>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</si>
  <si>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</si>
  <si>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</si>
  <si>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</si>
  <si>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</si>
  <si>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</si>
  <si>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</si>
  <si>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</si>
  <si>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</si>
  <si>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</si>
  <si>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</si>
  <si>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</si>
  <si>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</si>
  <si>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</si>
  <si>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</si>
  <si>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</si>
  <si>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</si>
  <si>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</si>
  <si>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</si>
  <si>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</si>
  <si>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</si>
  <si>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</si>
  <si>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</si>
  <si>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</si>
  <si>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</si>
  <si>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</si>
  <si>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</si>
  <si>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</si>
  <si>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</si>
  <si>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</si>
  <si>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</si>
  <si>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</si>
  <si>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</si>
  <si>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</si>
  <si>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</si>
  <si>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</si>
  <si>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</si>
  <si>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</si>
  <si>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</si>
  <si>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</si>
  <si>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</si>
  <si>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</si>
  <si>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</si>
  <si>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</si>
  <si>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</si>
  <si>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</si>
  <si>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</si>
  <si>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</si>
  <si>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</si>
  <si>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</si>
  <si>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</si>
  <si>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</si>
  <si>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</si>
  <si>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</si>
  <si>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</si>
  <si>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</si>
  <si>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</si>
  <si>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</si>
  <si>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</si>
  <si>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</si>
  <si>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</si>
  <si>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</si>
  <si>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</si>
  <si>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</si>
  <si>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</si>
  <si>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</si>
  <si>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</si>
  <si>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</si>
  <si>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</si>
  <si>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</si>
  <si>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</si>
  <si>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</si>
  <si>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</si>
  <si>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</si>
  <si>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</si>
  <si>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</si>
  <si>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</si>
  <si>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</si>
  <si>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</si>
  <si>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</si>
  <si>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</si>
  <si>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</si>
  <si>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</si>
  <si>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</si>
  <si>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</si>
  <si>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</si>
  <si>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</si>
  <si>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</si>
  <si>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</si>
  <si>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</si>
  <si>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</si>
  <si>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</si>
  <si>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</si>
  <si>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</si>
  <si>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</si>
  <si>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</si>
  <si>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</si>
  <si>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</si>
  <si>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</si>
  <si>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</si>
  <si>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</si>
  <si>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</si>
  <si>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</si>
  <si>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</si>
  <si>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</si>
  <si>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</si>
  <si>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</si>
  <si>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</si>
  <si>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</si>
  <si>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</si>
  <si>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</si>
  <si>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</si>
  <si>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</si>
  <si>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</si>
  <si>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</si>
  <si>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</si>
  <si>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</si>
  <si>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</si>
  <si>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</si>
  <si>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</si>
  <si>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</si>
  <si>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</si>
  <si>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</si>
  <si>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</si>
  <si>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</si>
  <si>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</si>
  <si>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</si>
  <si>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</si>
  <si>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</si>
  <si>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</si>
  <si>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</si>
  <si>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</si>
  <si>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</si>
  <si>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</si>
  <si>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</si>
  <si>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</si>
  <si>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</si>
  <si>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</si>
  <si>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</si>
  <si>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</si>
  <si>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</si>
  <si>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</si>
  <si>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</si>
  <si>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</si>
  <si>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</si>
  <si>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</si>
  <si>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</si>
  <si>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</si>
  <si>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</si>
  <si>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</si>
  <si>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</si>
  <si>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</si>
  <si>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</si>
  <si>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</si>
  <si>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</si>
  <si>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</si>
  <si>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</si>
  <si>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</si>
  <si>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</si>
  <si>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</si>
  <si>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</si>
  <si>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</si>
  <si>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</si>
  <si>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</si>
  <si>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</si>
  <si>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</si>
  <si>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</si>
  <si>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</si>
  <si>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</si>
  <si>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</si>
  <si>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</si>
  <si>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</si>
  <si>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</si>
  <si>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</si>
  <si>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</si>
  <si>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</si>
  <si>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</si>
  <si>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</si>
  <si>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</si>
  <si>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</si>
  <si>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</si>
  <si>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</si>
  <si>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</si>
  <si>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</si>
  <si>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</si>
  <si>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</si>
  <si>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</si>
  <si>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</si>
  <si>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</si>
  <si>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</si>
  <si>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</si>
  <si>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</si>
  <si>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</si>
  <si>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</si>
  <si>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</si>
  <si>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</si>
  <si>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</si>
  <si>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</si>
  <si>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</si>
  <si>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</si>
  <si>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</si>
  <si>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</si>
  <si>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</si>
  <si>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</si>
  <si>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</si>
  <si>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</si>
  <si>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</si>
  <si>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</si>
  <si>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</si>
  <si>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</si>
  <si>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</si>
  <si>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</si>
  <si>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</si>
  <si>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</si>
  <si>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</si>
  <si>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</si>
  <si>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</si>
  <si>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</si>
  <si>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</si>
  <si>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</si>
  <si>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</si>
  <si>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</si>
  <si>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</si>
  <si>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</si>
  <si>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</si>
  <si>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</si>
  <si>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</si>
  <si>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</si>
  <si>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</si>
  <si>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</si>
  <si>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</si>
  <si>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</si>
  <si>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</si>
  <si>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</si>
  <si>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</si>
  <si>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</si>
  <si>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</si>
  <si>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</si>
  <si>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</si>
  <si>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</si>
  <si>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</si>
  <si>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</si>
  <si>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</si>
  <si>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</si>
  <si>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</si>
  <si>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</si>
  <si>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</si>
  <si>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</si>
  <si>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</si>
  <si>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</si>
  <si>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</si>
  <si>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</si>
  <si>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</si>
  <si>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</si>
  <si>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</si>
  <si>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</si>
  <si>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</si>
  <si>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</si>
  <si>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</si>
  <si>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</si>
  <si>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</si>
  <si>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</si>
  <si>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</si>
  <si>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</si>
  <si>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</si>
  <si>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</si>
  <si>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</si>
  <si>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</si>
  <si>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</si>
  <si>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</si>
  <si>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</si>
  <si>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</si>
  <si>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</si>
  <si>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</si>
  <si>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</si>
  <si>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</si>
  <si>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</si>
  <si>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</si>
  <si>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</si>
  <si>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</si>
  <si>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</si>
  <si>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</si>
  <si>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</si>
  <si>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</si>
  <si>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</si>
  <si>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</si>
  <si>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</si>
  <si>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</si>
  <si>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</si>
  <si>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</si>
  <si>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</si>
  <si>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</si>
  <si>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</si>
  <si>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</si>
  <si>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</si>
  <si>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</si>
  <si>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</si>
  <si>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</si>
  <si>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</si>
  <si>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</si>
  <si>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</si>
  <si>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</si>
  <si>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</si>
  <si>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</si>
  <si>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</si>
  <si>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</si>
  <si>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</si>
  <si>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</si>
  <si>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</si>
  <si>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</si>
  <si>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</si>
  <si>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</si>
  <si>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</si>
  <si>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</si>
  <si>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</si>
  <si>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</si>
  <si>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</si>
  <si>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</si>
  <si>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</si>
  <si>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</si>
  <si>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</si>
  <si>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</si>
  <si>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</si>
  <si>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</si>
  <si>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</si>
  <si>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</si>
  <si>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</si>
  <si>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</si>
  <si>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</si>
  <si>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</si>
  <si>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</si>
  <si>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</si>
  <si>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</si>
  <si>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</si>
  <si>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</si>
  <si>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</si>
  <si>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</si>
  <si>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</si>
  <si>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</si>
  <si>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</si>
  <si>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</si>
  <si>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</si>
  <si>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</si>
  <si>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</si>
  <si>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</si>
  <si>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</si>
  <si>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</si>
  <si>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</si>
  <si>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</si>
  <si>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</si>
  <si>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</si>
  <si>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</si>
  <si>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</si>
  <si>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</si>
  <si>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</si>
  <si>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</si>
  <si>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</si>
  <si>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</si>
  <si>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</si>
  <si>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</si>
  <si>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</si>
  <si>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</si>
  <si>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</si>
  <si>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</si>
  <si>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</si>
  <si>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</si>
  <si>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</si>
  <si>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</si>
  <si>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</si>
  <si>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</si>
  <si>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</si>
  <si>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</si>
  <si>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</si>
  <si>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</si>
  <si>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</si>
  <si>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</si>
  <si>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</si>
  <si>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</si>
  <si>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</si>
  <si>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</si>
  <si>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</si>
  <si>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</si>
  <si>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</si>
  <si>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</si>
  <si>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</si>
  <si>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</si>
  <si>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</si>
  <si>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</si>
  <si>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</si>
  <si>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</si>
  <si>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</si>
  <si>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</si>
  <si>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</si>
  <si>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</si>
  <si>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</si>
  <si>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</si>
  <si>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</si>
  <si>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</si>
  <si>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</si>
  <si>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</si>
  <si>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</si>
  <si>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</si>
  <si>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</si>
  <si>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</si>
  <si>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</si>
  <si>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</si>
  <si>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</si>
  <si>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</si>
  <si>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</si>
  <si>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</si>
  <si>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</si>
  <si>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</si>
  <si>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</si>
  <si>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</si>
  <si>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</si>
  <si>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</si>
  <si>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</si>
  <si>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</si>
  <si>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</si>
  <si>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</si>
  <si>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</si>
  <si>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</si>
  <si>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</si>
  <si>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</si>
  <si>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</si>
  <si>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</si>
  <si>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</si>
  <si>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</si>
  <si>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</si>
  <si>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</si>
  <si>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</si>
  <si>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</si>
  <si>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</si>
  <si>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</si>
  <si>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</si>
  <si>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</si>
  <si>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</si>
  <si>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</si>
  <si>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</si>
  <si>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</si>
  <si>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</si>
  <si>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</si>
  <si>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</si>
  <si>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</si>
  <si>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</si>
  <si>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</si>
  <si>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</si>
  <si>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</si>
  <si>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</si>
  <si>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</si>
  <si>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</si>
  <si>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</si>
  <si>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</si>
  <si>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</si>
  <si>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</si>
  <si>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</si>
  <si>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</si>
  <si>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</si>
  <si>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</si>
  <si>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</si>
  <si>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</si>
  <si>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</si>
  <si>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</si>
  <si>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</si>
  <si>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</si>
  <si>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</si>
  <si>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</si>
  <si>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</si>
  <si>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</si>
  <si>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</si>
  <si>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</si>
  <si>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</si>
  <si>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</si>
  <si>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</si>
  <si>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</si>
  <si>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</si>
  <si>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</si>
  <si>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</si>
  <si>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</si>
  <si>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</si>
  <si>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</si>
  <si>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</si>
  <si>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</si>
  <si>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</si>
  <si>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</si>
  <si>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</si>
  <si>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</si>
  <si>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</si>
  <si>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</si>
  <si>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</si>
  <si>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</si>
  <si>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</si>
  <si>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</si>
  <si>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</si>
  <si>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</si>
  <si>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</si>
  <si>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</si>
  <si>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</si>
  <si>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</si>
  <si>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</si>
  <si>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</si>
  <si>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</si>
  <si>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</si>
  <si>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</si>
  <si>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</si>
  <si>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</si>
  <si>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</si>
  <si>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</si>
  <si>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</si>
  <si>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</si>
  <si>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</si>
  <si>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</si>
  <si>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</si>
  <si>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</si>
  <si>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</si>
  <si>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</si>
  <si>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</si>
  <si>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</si>
  <si>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</si>
  <si>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</si>
  <si>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</si>
  <si>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</si>
  <si>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</si>
  <si>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</si>
  <si>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</si>
  <si>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</si>
  <si>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</si>
  <si>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</si>
  <si>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</si>
  <si>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</si>
  <si>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</si>
  <si>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</si>
  <si>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</si>
  <si>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</si>
  <si>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</si>
  <si>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</si>
  <si>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</si>
  <si>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</si>
  <si>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</si>
  <si>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</si>
  <si>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</si>
  <si>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</si>
  <si>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</si>
  <si>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</si>
  <si>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</si>
  <si>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</si>
  <si>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</si>
  <si>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</si>
  <si>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</si>
  <si>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</si>
  <si>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</si>
  <si>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</si>
  <si>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</si>
  <si>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</si>
  <si>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</si>
  <si>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</si>
  <si>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</si>
  <si>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</si>
  <si>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</si>
  <si>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</si>
  <si>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</si>
  <si>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</si>
  <si>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</si>
  <si>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</si>
  <si>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</si>
  <si>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</si>
  <si>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</si>
  <si>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</si>
  <si>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</si>
  <si>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</si>
  <si>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</si>
  <si>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</si>
  <si>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</si>
  <si>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</si>
  <si>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</si>
  <si>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</si>
  <si>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</si>
  <si>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</si>
  <si>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</si>
  <si>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</si>
  <si>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</si>
  <si>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</si>
  <si>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</si>
  <si>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</si>
  <si>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</si>
  <si>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</si>
  <si>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</si>
  <si>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</si>
  <si>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</si>
  <si>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</si>
  <si>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</si>
  <si>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</si>
  <si>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</si>
  <si>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</si>
  <si>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</si>
  <si>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</si>
  <si>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</si>
  <si>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</si>
  <si>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</si>
  <si>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</si>
  <si>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</si>
  <si>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</si>
  <si>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</si>
  <si>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</si>
  <si>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</si>
  <si>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</si>
  <si>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</si>
  <si>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</si>
  <si>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</si>
  <si>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</si>
  <si>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</si>
  <si>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</si>
  <si>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</si>
  <si>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</si>
  <si>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</si>
  <si>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</si>
  <si>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</si>
  <si>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</si>
  <si>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</si>
  <si>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</si>
  <si>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</si>
  <si>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</si>
  <si>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</si>
  <si>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</si>
  <si>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</si>
  <si>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</si>
  <si>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</si>
  <si>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</si>
  <si>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</si>
  <si>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</si>
  <si>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</si>
  <si>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</si>
  <si>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</si>
  <si>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</si>
  <si>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</si>
  <si>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</si>
  <si>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</si>
  <si>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</si>
  <si>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</si>
  <si>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</si>
  <si>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</si>
  <si>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</si>
  <si>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</si>
  <si>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</si>
  <si>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</si>
  <si>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</si>
  <si>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</si>
  <si>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</si>
  <si>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</si>
  <si>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</si>
  <si>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</si>
  <si>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</si>
  <si>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</si>
  <si>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</si>
  <si>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</si>
  <si>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</si>
  <si>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</si>
  <si>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</si>
  <si>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</si>
  <si>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</si>
  <si>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</si>
  <si>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</si>
  <si>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</si>
  <si>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</si>
  <si>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</si>
  <si>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</si>
  <si>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</si>
  <si>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</si>
  <si>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</si>
  <si>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</si>
  <si>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</si>
  <si>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</si>
  <si>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</si>
  <si>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</si>
  <si>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</si>
  <si>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</si>
  <si>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</si>
  <si>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</si>
  <si>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</si>
  <si>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</si>
  <si>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</si>
  <si>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</si>
  <si>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</si>
  <si>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</si>
  <si>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</si>
  <si>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</si>
  <si>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</si>
  <si>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</si>
  <si>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</si>
  <si>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</si>
  <si>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</si>
  <si>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</si>
  <si>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</si>
  <si>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</si>
  <si>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</si>
  <si>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</si>
  <si>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</si>
  <si>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</si>
  <si>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</si>
  <si>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</si>
  <si>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</si>
  <si>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</si>
  <si>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</si>
  <si>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</si>
  <si>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</si>
  <si>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</si>
  <si>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</si>
  <si>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</si>
  <si>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</si>
  <si>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</si>
  <si>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</si>
  <si>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</si>
  <si>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</si>
  <si>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</si>
  <si>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</si>
  <si>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</si>
  <si>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</si>
  <si>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</si>
  <si>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</si>
  <si>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</si>
  <si>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</si>
  <si>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</si>
  <si>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</si>
  <si>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</si>
  <si>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</si>
  <si>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</si>
  <si>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</si>
  <si>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</si>
  <si>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</si>
  <si>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</si>
  <si>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</si>
  <si>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</si>
  <si>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</si>
  <si>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</si>
  <si>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</si>
  <si>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</si>
  <si>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</si>
  <si>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</si>
  <si>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</si>
  <si>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</si>
  <si>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</si>
  <si>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</si>
  <si>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</si>
  <si>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</si>
  <si>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</si>
  <si>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</si>
  <si>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</si>
  <si>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</si>
  <si>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</si>
  <si>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</si>
  <si>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</si>
  <si>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</si>
  <si>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</si>
  <si>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</si>
  <si>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</si>
  <si>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</si>
  <si>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</si>
  <si>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</si>
  <si>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</si>
  <si>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</si>
  <si>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</si>
  <si>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</si>
  <si>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</si>
  <si>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</si>
  <si>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</si>
  <si>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</si>
  <si>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</si>
  <si>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</si>
  <si>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</si>
  <si>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</si>
  <si>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</si>
  <si>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</si>
  <si>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</si>
  <si>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</si>
  <si>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</si>
  <si>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</si>
  <si>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</si>
  <si>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</si>
  <si>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</si>
  <si>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</si>
  <si>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</si>
  <si>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</si>
  <si>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</si>
  <si>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</si>
  <si>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</si>
  <si>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</si>
  <si>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</si>
  <si>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</si>
  <si>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</si>
  <si>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</si>
  <si>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</si>
  <si>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</si>
  <si>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</si>
  <si>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</si>
  <si>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</si>
  <si>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</si>
  <si>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</si>
  <si>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</si>
  <si>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</si>
  <si>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</si>
  <si>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</si>
  <si>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</si>
  <si>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</si>
  <si>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</si>
  <si>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</si>
  <si>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</si>
  <si>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</si>
  <si>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</si>
  <si>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</si>
  <si>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</si>
  <si>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</si>
  <si>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</si>
  <si>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</si>
  <si>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</si>
  <si>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</si>
  <si>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</si>
  <si>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</si>
  <si>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</si>
  <si>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</si>
  <si>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</si>
  <si>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</si>
  <si>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</si>
  <si>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</si>
  <si>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</si>
  <si>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</si>
  <si>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</si>
  <si>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</si>
  <si>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</si>
  <si>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</si>
  <si>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</si>
  <si>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</si>
  <si>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</si>
  <si>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</si>
  <si>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</si>
  <si>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</si>
  <si>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</si>
  <si>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</si>
  <si>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</si>
  <si>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</si>
  <si>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</si>
  <si>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</si>
  <si>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</si>
  <si>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</si>
  <si>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</si>
  <si>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</si>
  <si>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</si>
  <si>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</si>
  <si>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</si>
  <si>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</si>
  <si>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</si>
  <si>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</si>
  <si>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</si>
  <si>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</si>
  <si>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</si>
  <si>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</si>
  <si>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</si>
  <si>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</si>
  <si>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</si>
  <si>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</si>
  <si>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</si>
  <si>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</si>
  <si>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</si>
  <si>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</si>
  <si>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</si>
  <si>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</si>
  <si>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</si>
  <si>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</si>
  <si>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</si>
  <si>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</si>
  <si>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</si>
  <si>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</si>
  <si>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</si>
  <si>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</si>
  <si>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</si>
  <si>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</si>
  <si>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</si>
  <si>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</si>
  <si>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</si>
  <si>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</si>
  <si>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</si>
  <si>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</si>
  <si>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</si>
  <si>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</si>
  <si>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</si>
  <si>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</si>
  <si>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</si>
  <si>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</si>
  <si>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</si>
  <si>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</si>
  <si>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</si>
  <si>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</si>
  <si>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</si>
  <si>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</si>
  <si>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</si>
  <si>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</si>
  <si>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</si>
  <si>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</si>
  <si>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</si>
  <si>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</si>
  <si>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</si>
  <si>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</si>
  <si>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</si>
  <si>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</si>
  <si>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</si>
  <si>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</si>
  <si>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</si>
  <si>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</si>
  <si>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</si>
  <si>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</si>
  <si>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</si>
  <si>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</si>
  <si>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</si>
  <si>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</si>
  <si>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</si>
  <si>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</si>
  <si>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</si>
  <si>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</si>
  <si>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</si>
  <si>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</si>
  <si>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</si>
  <si>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</si>
  <si>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</si>
  <si>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</si>
  <si>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</si>
  <si>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</si>
  <si>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</si>
  <si>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</si>
  <si>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</si>
  <si>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</si>
  <si>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</si>
  <si>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</si>
  <si>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</si>
  <si>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</si>
  <si>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</si>
  <si>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</si>
  <si>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</si>
  <si>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</si>
  <si>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</si>
  <si>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</si>
  <si>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</si>
  <si>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</si>
  <si>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</si>
  <si>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</si>
  <si>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</si>
  <si>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</si>
  <si>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</si>
  <si>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</si>
  <si>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</si>
  <si>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</si>
  <si>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</si>
  <si>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</si>
  <si>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</si>
  <si>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</si>
  <si>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</si>
  <si>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</si>
  <si>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</si>
  <si>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</si>
  <si>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</si>
  <si>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</si>
  <si>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</si>
  <si>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</si>
  <si>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</si>
  <si>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</si>
  <si>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</si>
  <si>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</si>
  <si>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</si>
  <si>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</si>
  <si>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</si>
  <si>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</si>
  <si>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</si>
  <si>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</si>
  <si>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</si>
  <si>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</si>
  <si>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</si>
  <si>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</si>
  <si>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</si>
  <si>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</si>
  <si>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</si>
  <si>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</si>
  <si>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</si>
  <si>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</si>
  <si>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</si>
  <si>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</si>
  <si>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</si>
  <si>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</si>
  <si>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</si>
  <si>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</si>
  <si>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</si>
  <si>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</si>
  <si>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</si>
  <si>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</si>
  <si>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</si>
  <si>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</si>
  <si>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</si>
  <si>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</si>
  <si>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</si>
  <si>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</si>
  <si>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</si>
  <si>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</si>
  <si>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</si>
  <si>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</si>
  <si>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</si>
  <si>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</si>
  <si>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</si>
  <si>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</si>
  <si>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</si>
  <si>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</si>
  <si>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</si>
  <si>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</si>
  <si>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</si>
  <si>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</si>
  <si>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</si>
  <si>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</si>
  <si>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</si>
  <si>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</si>
  <si>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</si>
  <si>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</si>
  <si>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</si>
  <si>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</si>
  <si>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</si>
  <si>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</si>
  <si>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</si>
  <si>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</si>
  <si>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</si>
  <si>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</si>
  <si>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</si>
  <si>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</si>
  <si>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</si>
  <si>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</si>
  <si>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</si>
  <si>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</si>
  <si>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</si>
  <si>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</si>
  <si>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</si>
  <si>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</si>
  <si>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</si>
  <si>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</si>
  <si>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</si>
  <si>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</si>
  <si>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</si>
  <si>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</si>
  <si>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</si>
  <si>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</si>
  <si>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</si>
  <si>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</si>
  <si>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</si>
  <si>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</si>
  <si>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</si>
  <si>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</si>
  <si>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</si>
  <si>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</si>
  <si>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</si>
  <si>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</si>
  <si>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</si>
  <si>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</si>
  <si>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</si>
  <si>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</si>
  <si>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</si>
  <si>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</si>
  <si>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</si>
  <si>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</si>
  <si>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</si>
  <si>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</si>
  <si>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</si>
  <si>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</si>
  <si>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</si>
  <si>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</si>
  <si>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</si>
  <si>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</si>
  <si>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</si>
  <si>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</si>
  <si>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</si>
  <si>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</si>
  <si>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</si>
  <si>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</si>
  <si>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</si>
  <si>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</si>
  <si>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</si>
  <si>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</si>
  <si>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</si>
  <si>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</si>
  <si>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</si>
  <si>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</si>
  <si>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</si>
  <si>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</si>
  <si>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</si>
  <si>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</si>
  <si>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</si>
  <si>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</si>
  <si>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</si>
  <si>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</si>
  <si>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</si>
  <si>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</si>
  <si>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</si>
  <si>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</si>
  <si>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</si>
  <si>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</si>
  <si>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</si>
  <si>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</si>
  <si>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</si>
  <si>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</si>
  <si>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</si>
  <si>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</si>
  <si>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</si>
  <si>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</si>
  <si>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</si>
  <si>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</si>
  <si>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</si>
  <si>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</si>
  <si>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</si>
  <si>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</si>
  <si>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</si>
  <si>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</si>
  <si>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</si>
  <si>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</si>
  <si>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</si>
  <si>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</si>
  <si>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</si>
  <si>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</si>
  <si>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</si>
  <si>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</si>
  <si>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</si>
  <si>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</si>
  <si>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</si>
  <si>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</si>
  <si>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</si>
  <si>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</si>
  <si>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</si>
  <si>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</si>
  <si>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</si>
  <si>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</si>
  <si>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</si>
  <si>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</si>
  <si>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</si>
  <si>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</si>
  <si>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</si>
  <si>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</si>
  <si>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</si>
  <si>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</si>
  <si>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</si>
  <si>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</si>
  <si>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</si>
  <si>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</si>
  <si>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</si>
  <si>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</si>
  <si>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</si>
  <si>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</si>
  <si>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</si>
  <si>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</si>
  <si>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</si>
  <si>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</si>
  <si>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</si>
  <si>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</si>
  <si>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</si>
  <si>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</si>
  <si>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</si>
  <si>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</si>
  <si>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</si>
  <si>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</si>
  <si>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</si>
  <si>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</si>
  <si>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</si>
  <si>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</si>
  <si>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</si>
  <si>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</si>
  <si>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</si>
  <si>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</si>
  <si>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</si>
  <si>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</si>
  <si>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</si>
  <si>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</si>
  <si>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</si>
  <si>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</si>
  <si>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</si>
  <si>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</si>
  <si>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</si>
  <si>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</si>
  <si>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</si>
  <si>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</si>
  <si>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</si>
  <si>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</si>
  <si>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</si>
  <si>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</si>
  <si>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</si>
  <si>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</si>
  <si>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</si>
  <si>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</si>
  <si>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</si>
  <si>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</si>
  <si>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</si>
  <si>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</si>
  <si>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</si>
  <si>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</si>
  <si>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</si>
  <si>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</si>
  <si>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</si>
  <si>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</si>
  <si>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</si>
  <si>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</si>
  <si>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</si>
  <si>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</si>
  <si>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</si>
  <si>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</si>
  <si>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</si>
  <si>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</si>
  <si>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</si>
  <si>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</si>
  <si>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</si>
  <si>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</si>
  <si>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</si>
  <si>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</si>
  <si>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</si>
  <si>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</si>
  <si>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</si>
  <si>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</si>
  <si>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</si>
  <si>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</si>
  <si>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</si>
  <si>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</si>
  <si>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</si>
  <si>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</si>
  <si>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</si>
  <si>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</si>
  <si>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</si>
  <si>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</si>
  <si>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</si>
  <si>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</si>
  <si>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</si>
  <si>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</si>
  <si>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</si>
  <si>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</si>
  <si>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</si>
  <si>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</si>
  <si>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</si>
  <si>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</si>
  <si>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</si>
  <si>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</si>
  <si>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</si>
  <si>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</si>
  <si>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</si>
  <si>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</si>
  <si>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</si>
  <si>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</si>
  <si>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</si>
  <si>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</si>
  <si>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</si>
  <si>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</si>
  <si>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</si>
  <si>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</si>
  <si>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</si>
  <si>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</si>
  <si>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</si>
  <si>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</si>
  <si>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</si>
  <si>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</si>
  <si>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</si>
  <si>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</si>
  <si>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</si>
  <si>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</si>
  <si>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</si>
  <si>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</si>
  <si>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</si>
  <si>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</si>
  <si>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</si>
  <si>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</si>
  <si>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</si>
  <si>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</si>
  <si>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</si>
  <si>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</si>
  <si>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</si>
  <si>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</si>
  <si>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</si>
  <si>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</si>
  <si>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</si>
  <si>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</si>
  <si>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</si>
  <si>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</si>
  <si>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</si>
  <si>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</si>
  <si>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</si>
  <si>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</si>
  <si>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</si>
  <si>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</si>
  <si>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</si>
  <si>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</si>
  <si>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</si>
  <si>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</si>
  <si>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</si>
  <si>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</si>
  <si>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</si>
  <si>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</si>
  <si>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</si>
  <si>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</si>
  <si>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</si>
  <si>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</si>
  <si>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</si>
  <si>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</si>
  <si>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</si>
  <si>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</si>
  <si>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</si>
  <si>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</si>
  <si>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</si>
  <si>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</si>
  <si>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</si>
  <si>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</si>
  <si>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</si>
  <si>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</si>
  <si>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</si>
  <si>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</si>
  <si>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</si>
  <si>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</si>
  <si>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</si>
  <si>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</si>
  <si>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</si>
  <si>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</si>
  <si>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</si>
  <si>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</si>
  <si>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</si>
  <si>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</si>
  <si>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</si>
  <si>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</si>
  <si>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</si>
  <si>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</si>
  <si>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</si>
  <si>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</si>
  <si>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</si>
  <si>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</si>
  <si>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</si>
  <si>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</si>
  <si>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</si>
  <si>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</si>
  <si>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</si>
  <si>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</si>
  <si>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</si>
  <si>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</si>
  <si>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</si>
  <si>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</si>
  <si>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</si>
  <si>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</si>
  <si>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</si>
  <si>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</si>
  <si>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</si>
  <si>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</si>
  <si>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</si>
  <si>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</si>
  <si>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</si>
  <si>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</si>
  <si>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</si>
  <si>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</si>
  <si>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</si>
  <si>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</si>
  <si>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</si>
  <si>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</si>
  <si>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</si>
  <si>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</si>
  <si>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</si>
  <si>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</si>
  <si>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</si>
  <si>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</si>
  <si>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</si>
  <si>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</si>
  <si>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</si>
  <si>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</si>
  <si>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</si>
  <si>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</si>
  <si>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</si>
  <si>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</si>
  <si>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</si>
  <si>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</si>
  <si>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</si>
  <si>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</si>
  <si>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</si>
  <si>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</si>
  <si>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</si>
  <si>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</si>
  <si>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</si>
  <si>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</si>
  <si>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</si>
  <si>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</si>
  <si>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</si>
  <si>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</si>
  <si>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</si>
  <si>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</si>
  <si>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</si>
  <si>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</si>
  <si>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</si>
  <si>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</si>
  <si>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</si>
  <si>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</si>
  <si>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</si>
  <si>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</si>
  <si>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</si>
  <si>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</si>
  <si>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</si>
  <si>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</si>
  <si>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</si>
  <si>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</si>
  <si>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</si>
  <si>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</si>
  <si>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</si>
  <si>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</si>
  <si>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</si>
  <si>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</si>
  <si>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</si>
  <si>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</si>
  <si>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</si>
  <si>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</si>
  <si>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</si>
  <si>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</si>
  <si>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</si>
  <si>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</si>
  <si>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</si>
  <si>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</si>
  <si>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</si>
  <si>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</si>
  <si>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</si>
  <si>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</si>
  <si>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</si>
  <si>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</si>
  <si>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</si>
  <si>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</si>
  <si>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</si>
  <si>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</si>
  <si>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</si>
  <si>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</si>
  <si>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</si>
  <si>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</si>
  <si>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</si>
  <si>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</si>
  <si>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</si>
  <si>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</si>
  <si>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</si>
  <si>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</si>
  <si>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</si>
  <si>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</si>
  <si>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</si>
  <si>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</si>
  <si>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</si>
  <si>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</si>
  <si>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</si>
  <si>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</si>
  <si>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</si>
  <si>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</si>
  <si>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</si>
  <si>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</si>
  <si>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</si>
  <si>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</si>
  <si>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</si>
  <si>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</si>
  <si>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</si>
  <si>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</si>
  <si>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</si>
  <si>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</si>
  <si>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</si>
  <si>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</si>
  <si>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</si>
  <si>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</si>
  <si>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</si>
  <si>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</si>
  <si>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</si>
  <si>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</si>
  <si>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</si>
  <si>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</si>
  <si>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</si>
  <si>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</si>
  <si>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</si>
  <si>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</si>
  <si>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</si>
  <si>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</si>
  <si>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</si>
  <si>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</si>
  <si>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</si>
  <si>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</si>
  <si>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</si>
  <si>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</si>
  <si>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</si>
  <si>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</si>
  <si>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</si>
  <si>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</si>
  <si>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</si>
  <si>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</si>
  <si>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</si>
  <si>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</si>
  <si>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</si>
  <si>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</si>
  <si>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</si>
  <si>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</si>
  <si>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</si>
  <si>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</si>
  <si>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</si>
  <si>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</si>
  <si>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</si>
  <si>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</si>
  <si>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</si>
  <si>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</si>
  <si>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</si>
  <si>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</si>
  <si>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</si>
  <si>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</si>
  <si>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</si>
  <si>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</si>
  <si>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</si>
  <si>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</si>
  <si>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</si>
  <si>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</si>
  <si>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</si>
  <si>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</si>
  <si>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</si>
  <si>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</si>
  <si>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</si>
  <si>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</si>
  <si>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</si>
  <si>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</si>
  <si>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</si>
  <si>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</si>
  <si>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</si>
  <si>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</si>
  <si>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</si>
  <si>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</si>
  <si>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</si>
  <si>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</si>
  <si>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</si>
  <si>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</si>
  <si>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</si>
  <si>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</si>
  <si>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</si>
  <si>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</si>
  <si>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</si>
  <si>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</si>
  <si>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</si>
  <si>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</si>
  <si>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</si>
  <si>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</si>
  <si>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</si>
  <si>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</si>
  <si>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</si>
  <si>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</si>
  <si>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</si>
  <si>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</si>
  <si>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</si>
  <si>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</si>
  <si>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</si>
  <si>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</si>
  <si>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</si>
  <si>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</si>
  <si>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</si>
  <si>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</si>
  <si>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</si>
  <si>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</si>
  <si>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</si>
  <si>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</si>
  <si>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</si>
  <si>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</si>
  <si>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</si>
  <si>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</si>
  <si>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</si>
  <si>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</si>
  <si>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</si>
  <si>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</si>
  <si>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</si>
  <si>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</si>
  <si>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</si>
  <si>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</si>
  <si>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</si>
  <si>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</si>
  <si>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</si>
  <si>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</si>
  <si>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</si>
  <si>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</si>
  <si>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</si>
  <si>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</si>
  <si>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</si>
  <si>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</si>
  <si>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</si>
  <si>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</si>
  <si>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</si>
  <si>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</si>
  <si>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</si>
  <si>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</si>
  <si>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</si>
  <si>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</si>
  <si>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</si>
  <si>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</si>
  <si>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</si>
  <si>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</si>
  <si>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</si>
  <si>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</si>
  <si>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</si>
  <si>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</si>
  <si>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</si>
  <si>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</si>
  <si>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</si>
  <si>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</si>
  <si>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</si>
  <si>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</si>
  <si>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</si>
  <si>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</si>
  <si>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</si>
  <si>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</si>
  <si>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</si>
  <si>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</si>
  <si>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</si>
  <si>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</si>
  <si>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</si>
  <si>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</si>
  <si>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</si>
  <si>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</si>
  <si>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</si>
  <si>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</si>
  <si>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</si>
  <si>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</si>
  <si>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</si>
  <si>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</si>
  <si>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</si>
  <si>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</si>
  <si>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</si>
  <si>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</si>
  <si>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</si>
  <si>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</si>
  <si>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</si>
  <si>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</si>
  <si>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</si>
  <si>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</si>
  <si>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</si>
  <si>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</si>
  <si>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</si>
  <si>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</si>
  <si>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</si>
  <si>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</si>
  <si>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</si>
  <si>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</si>
  <si>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</si>
  <si>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</si>
  <si>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</si>
  <si>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</si>
  <si>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</si>
  <si>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</si>
  <si>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</si>
  <si>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</si>
  <si>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</si>
  <si>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</si>
  <si>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</si>
  <si>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</si>
  <si>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</si>
  <si>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</si>
  <si>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</si>
  <si>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</si>
  <si>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</si>
  <si>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</si>
  <si>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</si>
  <si>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</si>
  <si>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</si>
  <si>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</si>
  <si>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</si>
  <si>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</si>
  <si>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</si>
  <si>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</si>
  <si>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</si>
  <si>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</si>
  <si>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</si>
  <si>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</si>
  <si>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</si>
  <si>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</si>
  <si>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</si>
  <si>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</si>
  <si>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</si>
  <si>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</si>
  <si>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</si>
  <si>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</si>
  <si>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</si>
  <si>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</si>
  <si>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</si>
  <si>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</si>
  <si>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</si>
  <si>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</si>
  <si>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</si>
  <si>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</si>
  <si>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</si>
  <si>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</si>
  <si>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</si>
  <si>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</si>
  <si>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</si>
  <si>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</si>
  <si>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</si>
  <si>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</si>
  <si>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</si>
  <si>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</si>
  <si>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</si>
  <si>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</si>
  <si>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</si>
  <si>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</si>
  <si>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</si>
  <si>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</si>
  <si>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</si>
  <si>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</si>
  <si>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</si>
  <si>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</si>
  <si>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</si>
  <si>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</si>
  <si>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</si>
  <si>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</si>
  <si>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</si>
  <si>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</si>
  <si>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</si>
  <si>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</si>
  <si>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</si>
  <si>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</si>
  <si>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</si>
  <si>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</si>
  <si>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</si>
  <si>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</si>
  <si>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</si>
  <si>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</si>
  <si>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</si>
  <si>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</si>
  <si>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</si>
  <si>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</si>
  <si>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</si>
  <si>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</si>
  <si>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</si>
  <si>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</si>
  <si>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</si>
  <si>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</si>
  <si>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</si>
  <si>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</si>
  <si>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</si>
  <si>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</si>
  <si>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</si>
  <si>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</si>
  <si>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</si>
  <si>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</si>
  <si>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</si>
  <si>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</si>
  <si>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</si>
  <si>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</si>
  <si>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</si>
  <si>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</si>
  <si>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</si>
  <si>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</si>
  <si>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</si>
  <si>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</si>
  <si>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</si>
  <si>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</si>
  <si>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</si>
  <si>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</si>
  <si>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</si>
  <si>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</si>
  <si>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</si>
  <si>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</si>
  <si>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</si>
  <si>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</si>
  <si>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</si>
  <si>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</si>
  <si>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</si>
  <si>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</si>
  <si>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</si>
  <si>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</si>
  <si>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</si>
  <si>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</si>
  <si>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</si>
  <si>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</si>
  <si>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</si>
  <si>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</si>
  <si>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</si>
  <si>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</si>
  <si>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</si>
  <si>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</si>
  <si>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</si>
  <si>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</si>
  <si>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</si>
  <si>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</si>
  <si>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</si>
  <si>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</si>
  <si>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</si>
  <si>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</si>
  <si>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</si>
  <si>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</si>
  <si>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</si>
  <si>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</si>
  <si>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</si>
  <si>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</si>
  <si>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</si>
  <si>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</si>
  <si>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</si>
  <si>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</si>
  <si>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</si>
  <si>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</si>
  <si>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</si>
  <si>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</si>
  <si>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</si>
  <si>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</si>
  <si>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</si>
  <si>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</si>
  <si>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</si>
  <si>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</si>
  <si>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</si>
  <si>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</si>
  <si>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</si>
  <si>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</si>
  <si>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</si>
  <si>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</si>
  <si>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</si>
  <si>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</si>
  <si>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</si>
  <si>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</si>
  <si>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</si>
  <si>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</si>
  <si>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</si>
  <si>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</si>
  <si>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</si>
  <si>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</si>
  <si>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</si>
  <si>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</si>
  <si>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</si>
  <si>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</si>
  <si>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</si>
  <si>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</si>
  <si>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</si>
  <si>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</si>
  <si>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</si>
  <si>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</si>
  <si>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</si>
  <si>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</si>
  <si>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</si>
  <si>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</si>
  <si>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</si>
  <si>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</si>
  <si>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</si>
  <si>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</si>
  <si>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</si>
  <si>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</si>
  <si>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</si>
  <si>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</si>
  <si>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</si>
  <si>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</si>
  <si>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</si>
  <si>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</si>
  <si>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</si>
  <si>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</si>
  <si>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</si>
  <si>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</si>
  <si>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</si>
  <si>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</si>
  <si>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</si>
  <si>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</si>
  <si>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</si>
  <si>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</si>
  <si>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</si>
  <si>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</si>
  <si>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</si>
  <si>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</si>
  <si>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</si>
  <si>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</si>
  <si>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</si>
  <si>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</si>
  <si>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</si>
  <si>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</si>
  <si>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</si>
  <si>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</si>
  <si>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</si>
  <si>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</si>
  <si>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</si>
  <si>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</si>
  <si>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</si>
  <si>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</si>
  <si>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</si>
  <si>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</si>
  <si>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</si>
  <si>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</si>
  <si>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</si>
  <si>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</si>
  <si>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</si>
  <si>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</si>
  <si>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</si>
  <si>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</si>
  <si>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</si>
  <si>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</si>
  <si>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</si>
  <si>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</si>
  <si>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</si>
  <si>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</si>
  <si>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</si>
  <si>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</si>
  <si>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</si>
  <si>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</si>
  <si>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</si>
  <si>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</si>
  <si>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</si>
  <si>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</si>
  <si>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</si>
  <si>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</si>
  <si>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</si>
  <si>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</si>
  <si>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</si>
  <si>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</si>
  <si>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</si>
  <si>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</si>
  <si>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</si>
  <si>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</si>
  <si>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</si>
  <si>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</si>
  <si>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</si>
  <si>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</si>
  <si>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</si>
  <si>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</si>
  <si>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</si>
  <si>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</si>
  <si>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</si>
  <si>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</si>
  <si>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</si>
  <si>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</si>
  <si>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</si>
  <si>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</si>
  <si>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</si>
  <si>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</si>
  <si>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</si>
  <si>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</si>
  <si>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</si>
  <si>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</si>
  <si>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</si>
  <si>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</si>
  <si>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</si>
  <si>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</si>
  <si>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</si>
  <si>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</si>
  <si>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</si>
  <si>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</si>
  <si>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</si>
  <si>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</si>
  <si>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</si>
  <si>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</si>
  <si>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</si>
  <si>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</si>
  <si>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</si>
  <si>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</si>
  <si>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</si>
  <si>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</si>
  <si>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</si>
  <si>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</si>
  <si>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</si>
  <si>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</si>
  <si>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</si>
  <si>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</si>
  <si>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</si>
  <si>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</si>
  <si>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</si>
  <si>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</si>
  <si>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</si>
  <si>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</si>
  <si>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</si>
  <si>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</si>
  <si>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</si>
  <si>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</si>
  <si>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</si>
  <si>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</si>
  <si>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</si>
  <si>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</si>
  <si>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</si>
  <si>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</si>
  <si>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</si>
  <si>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</si>
  <si>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</si>
  <si>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</si>
  <si>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</si>
  <si>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</si>
  <si>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</si>
  <si>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</si>
  <si>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</si>
  <si>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</si>
  <si>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</si>
  <si>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</si>
  <si>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</si>
  <si>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</si>
  <si>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</si>
  <si>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</si>
  <si>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</si>
  <si>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</si>
  <si>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</si>
  <si>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</si>
  <si>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</si>
  <si>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</si>
  <si>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</si>
  <si>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</si>
  <si>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</si>
  <si>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</si>
  <si>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</si>
  <si>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</si>
  <si>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</si>
  <si>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</si>
  <si>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</si>
  <si>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</si>
  <si>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</si>
  <si>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</si>
  <si>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</si>
  <si>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</si>
  <si>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</si>
  <si>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</si>
  <si>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</si>
  <si>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</si>
  <si>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</si>
  <si>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</si>
  <si>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</si>
  <si>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</si>
  <si>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</si>
  <si>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</si>
  <si>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</si>
  <si>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</si>
  <si>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</si>
  <si>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</si>
  <si>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</si>
  <si>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</si>
  <si>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</si>
  <si>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</si>
  <si>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</si>
  <si>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</si>
  <si>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</si>
  <si>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</si>
  <si>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</si>
  <si>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</si>
  <si>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</si>
  <si>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</si>
  <si>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</si>
  <si>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</si>
  <si>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</si>
  <si>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</si>
  <si>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</si>
  <si>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</si>
  <si>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</si>
  <si>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</si>
  <si>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</si>
  <si>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</si>
  <si>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</si>
  <si>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</si>
  <si>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</si>
  <si>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</si>
  <si>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</si>
  <si>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</si>
  <si>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</si>
  <si>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</si>
  <si>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</si>
  <si>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</si>
  <si>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</si>
  <si>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</si>
  <si>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</si>
  <si>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</si>
  <si>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</si>
  <si>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</si>
  <si>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</si>
  <si>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</si>
  <si>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</si>
  <si>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</si>
  <si>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</si>
  <si>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</si>
  <si>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</si>
  <si>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</si>
  <si>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</si>
  <si>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</si>
  <si>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</si>
  <si>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</si>
  <si>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</si>
  <si>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</si>
  <si>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</si>
  <si>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</si>
  <si>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</si>
  <si>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</si>
  <si>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</si>
  <si>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</si>
  <si>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</si>
  <si>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</si>
  <si>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</si>
  <si>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</si>
  <si>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</si>
  <si>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</si>
  <si>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</si>
  <si>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</si>
  <si>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</si>
  <si>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</si>
  <si>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</si>
  <si>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</si>
  <si>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</si>
  <si>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</si>
  <si>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</si>
  <si>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</si>
  <si>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</si>
  <si>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</si>
  <si>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</si>
  <si>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</si>
  <si>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</si>
  <si>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</si>
  <si>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</si>
  <si>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</si>
  <si>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</si>
  <si>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</si>
  <si>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</si>
  <si>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</si>
  <si>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</si>
  <si>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</si>
  <si>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</si>
  <si>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</si>
  <si>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</si>
  <si>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</si>
  <si>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</si>
  <si>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</si>
  <si>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</si>
  <si>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</si>
  <si>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</si>
  <si>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</si>
  <si>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</si>
  <si>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</si>
  <si>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</si>
  <si>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</si>
  <si>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</si>
  <si>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</si>
  <si>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</si>
  <si>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</si>
  <si>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</si>
  <si>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</si>
  <si>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</si>
  <si>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</si>
  <si>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</si>
  <si>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</si>
  <si>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</si>
  <si>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</si>
  <si>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</si>
  <si>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</si>
  <si>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</si>
  <si>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</si>
  <si>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</si>
  <si>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</si>
  <si>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</si>
  <si>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</si>
  <si>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</si>
  <si>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</si>
  <si>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</si>
  <si>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</si>
  <si>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</si>
  <si>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</si>
  <si>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</si>
  <si>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</si>
  <si>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</si>
  <si>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</si>
  <si>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</si>
  <si>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</si>
  <si>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</si>
  <si>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</si>
  <si>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</si>
  <si>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</si>
  <si>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</si>
  <si>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</si>
  <si>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</si>
  <si>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</si>
  <si>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</si>
  <si>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</si>
  <si>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</si>
  <si>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</si>
  <si>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</si>
  <si>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</si>
  <si>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</si>
  <si>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</si>
  <si>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</si>
  <si>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</si>
  <si>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</si>
  <si>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</si>
  <si>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</si>
  <si>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</si>
  <si>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</si>
  <si>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</si>
  <si>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</si>
  <si>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</si>
  <si>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</si>
  <si>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</si>
  <si>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</si>
  <si>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</si>
  <si>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</si>
  <si>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</si>
  <si>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</si>
  <si>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</si>
  <si>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</si>
  <si>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</si>
  <si>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</si>
  <si>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</si>
  <si>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</si>
  <si>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</si>
  <si>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</si>
  <si>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</si>
  <si>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</si>
  <si>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</si>
  <si>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</si>
  <si>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</si>
  <si>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</si>
  <si>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</si>
  <si>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</si>
  <si>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</si>
  <si>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</si>
  <si>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</si>
  <si>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</si>
  <si>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</si>
  <si>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</si>
  <si>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</si>
  <si>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</si>
  <si>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</si>
  <si>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</si>
  <si>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</si>
  <si>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</si>
  <si>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</si>
  <si>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</si>
  <si>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</si>
  <si>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</si>
  <si>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</si>
  <si>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</si>
  <si>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</si>
  <si>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</si>
  <si>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</si>
  <si>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</si>
  <si>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</si>
  <si>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</si>
  <si>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</si>
  <si>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</si>
  <si>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</si>
  <si>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</si>
  <si>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</si>
  <si>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</si>
  <si>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</si>
  <si>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</si>
  <si>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</si>
  <si>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</si>
  <si>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</si>
  <si>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</si>
  <si>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</si>
  <si>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</si>
  <si>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</si>
  <si>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</si>
  <si>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</si>
  <si>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</si>
  <si>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</si>
  <si>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</si>
  <si>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</si>
  <si>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</si>
  <si>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</si>
  <si>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</si>
  <si>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</si>
  <si>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</si>
  <si>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</si>
  <si>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</si>
  <si>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</si>
  <si>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</si>
  <si>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</si>
  <si>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</si>
  <si>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</si>
  <si>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</si>
  <si>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</si>
  <si>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</si>
  <si>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</si>
  <si>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</si>
  <si>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</si>
  <si>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</si>
  <si>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</si>
  <si>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</si>
  <si>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</si>
  <si>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</si>
  <si>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</si>
  <si>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</si>
  <si>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</si>
  <si>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</si>
  <si>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</si>
  <si>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</si>
  <si>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</si>
  <si>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</si>
  <si>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</si>
  <si>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</si>
  <si>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</si>
  <si>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</si>
  <si>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</si>
  <si>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</si>
  <si>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</si>
  <si>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</si>
  <si>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</si>
  <si>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</si>
  <si>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</si>
  <si>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</si>
  <si>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</si>
  <si>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</si>
  <si>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</si>
  <si>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</si>
  <si>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</si>
  <si>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</si>
  <si>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</si>
  <si>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</si>
  <si>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</si>
  <si>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</si>
  <si>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</si>
  <si>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</si>
  <si>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</si>
  <si>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</si>
  <si>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</si>
  <si>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</si>
  <si>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</si>
  <si>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</si>
  <si>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</si>
  <si>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</si>
  <si>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</si>
  <si>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</si>
  <si>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</si>
  <si>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</si>
  <si>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</si>
  <si>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</si>
  <si>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</si>
  <si>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</si>
  <si>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</si>
  <si>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</si>
  <si>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</si>
  <si>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</si>
  <si>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</si>
  <si>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</si>
  <si>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</si>
  <si>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</si>
  <si>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</si>
  <si>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</si>
  <si>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</si>
  <si>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</si>
  <si>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</si>
  <si>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</si>
  <si>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</si>
  <si>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</si>
  <si>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</si>
  <si>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</si>
  <si>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</si>
  <si>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</si>
  <si>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</si>
  <si>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</si>
  <si>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</si>
  <si>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</si>
  <si>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</si>
  <si>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</si>
  <si>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</si>
  <si>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</si>
  <si>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</si>
  <si>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</si>
  <si>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</si>
  <si>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</si>
  <si>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</si>
  <si>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</si>
  <si>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</si>
  <si>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</si>
  <si>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</si>
  <si>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</si>
  <si>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</si>
  <si>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</si>
  <si>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</si>
  <si>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</si>
  <si>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</si>
  <si>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</si>
  <si>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</si>
  <si>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</si>
  <si>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</si>
  <si>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</si>
  <si>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</si>
  <si>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</si>
  <si>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</si>
  <si>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</si>
  <si>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</si>
  <si>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</si>
  <si>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</si>
  <si>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</si>
  <si>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</si>
  <si>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</si>
  <si>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</si>
  <si>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</si>
  <si>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</si>
  <si>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</si>
  <si>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</si>
  <si>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</si>
  <si>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</si>
  <si>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</si>
  <si>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</si>
  <si>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</si>
  <si>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</si>
  <si>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</si>
  <si>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</si>
  <si>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</si>
  <si>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</si>
  <si>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</si>
  <si>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</si>
  <si>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</si>
  <si>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</si>
  <si>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</si>
  <si>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</si>
  <si>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</si>
  <si>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</si>
  <si>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</si>
  <si>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</si>
  <si>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</si>
  <si>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</si>
  <si>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</si>
  <si>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</si>
  <si>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</si>
  <si>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</si>
  <si>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</si>
  <si>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</si>
  <si>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</si>
  <si>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</si>
  <si>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</si>
  <si>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</si>
  <si>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</si>
  <si>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</si>
  <si>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</si>
  <si>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</si>
  <si>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</si>
  <si>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</si>
  <si>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</si>
  <si>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</si>
  <si>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</si>
  <si>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</si>
  <si>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</si>
  <si>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</si>
  <si>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</si>
  <si>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</si>
  <si>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</si>
  <si>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</si>
  <si>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</si>
  <si>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</si>
  <si>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</si>
  <si>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</si>
  <si>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</si>
  <si>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</si>
  <si>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</si>
  <si>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</si>
  <si>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</si>
  <si>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</si>
  <si>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</si>
  <si>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</si>
  <si>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</si>
  <si>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</si>
  <si>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</si>
  <si>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</si>
  <si>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</si>
  <si>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</si>
  <si>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</si>
  <si>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</si>
  <si>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</si>
  <si>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</si>
  <si>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</si>
  <si>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</si>
  <si>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</si>
  <si>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</si>
  <si>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</si>
  <si>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</si>
  <si>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</si>
  <si>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</si>
  <si>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</si>
  <si>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</si>
  <si>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</si>
  <si>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</si>
  <si>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</si>
  <si>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</si>
  <si>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</si>
  <si>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</si>
  <si>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</si>
  <si>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</si>
  <si>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</si>
  <si>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</si>
  <si>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</si>
  <si>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</si>
  <si>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</si>
  <si>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</si>
  <si>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</si>
  <si>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</si>
  <si>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</si>
  <si>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</si>
  <si>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</si>
  <si>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</si>
  <si>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</si>
  <si>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</si>
  <si>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</si>
  <si>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</si>
  <si>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</si>
  <si>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</si>
  <si>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</si>
  <si>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</si>
  <si>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</si>
  <si>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</si>
  <si>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</si>
  <si>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</si>
  <si>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</si>
  <si>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</si>
  <si>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</si>
  <si>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</si>
  <si>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</si>
  <si>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</si>
  <si>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</si>
  <si>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</si>
  <si>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</si>
  <si>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</si>
  <si>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</si>
  <si>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</si>
  <si>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</si>
  <si>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</si>
  <si>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</si>
  <si>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</si>
  <si>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</si>
  <si>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</si>
  <si>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</si>
  <si>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</si>
  <si>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</si>
  <si>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</si>
  <si>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</si>
  <si>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</si>
  <si>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</si>
  <si>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</si>
  <si>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</si>
  <si>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</si>
  <si>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</si>
  <si>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</si>
  <si>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</si>
  <si>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</si>
  <si>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</si>
  <si>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</si>
  <si>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</si>
  <si>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</si>
  <si>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</si>
  <si>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</si>
  <si>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</si>
  <si>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</si>
  <si>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</si>
  <si>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</si>
  <si>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</si>
  <si>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</si>
  <si>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</si>
  <si>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</si>
  <si>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</si>
  <si>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</si>
  <si>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</si>
  <si>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</si>
  <si>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</si>
  <si>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</si>
  <si>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</si>
  <si>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</si>
  <si>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</si>
  <si>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</si>
  <si>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</si>
  <si>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</si>
  <si>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</si>
  <si>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</si>
  <si>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</si>
  <si>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</si>
  <si>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</si>
  <si>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</si>
  <si>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</si>
  <si>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</si>
  <si>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</si>
  <si>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</si>
  <si>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</si>
  <si>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</si>
  <si>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</si>
  <si>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</si>
  <si>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</si>
  <si>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</si>
  <si>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</si>
  <si>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</si>
  <si>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</si>
  <si>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</si>
  <si>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</si>
  <si>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</si>
  <si>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</si>
  <si>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</si>
  <si>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</si>
  <si>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</si>
  <si>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</si>
  <si>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</si>
  <si>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</si>
  <si>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</si>
  <si>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</si>
  <si>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</si>
  <si>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</si>
  <si>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</si>
  <si>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</si>
  <si>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</si>
  <si>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</si>
  <si>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</si>
  <si>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</si>
  <si>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</si>
  <si>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</si>
  <si>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</si>
  <si>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</si>
  <si>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</si>
  <si>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</si>
  <si>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</si>
  <si>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</si>
  <si>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</si>
  <si>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</si>
  <si>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</si>
  <si>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</si>
  <si>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</si>
  <si>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</si>
  <si>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</si>
  <si>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</si>
  <si>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</si>
  <si>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</si>
  <si>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</si>
  <si>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</si>
  <si>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</si>
  <si>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</si>
  <si>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</si>
  <si>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</si>
  <si>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</si>
  <si>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</si>
  <si>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</si>
  <si>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</si>
  <si>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</si>
  <si>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</si>
  <si>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</si>
  <si>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</si>
  <si>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</si>
  <si>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</si>
  <si>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</si>
  <si>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</si>
  <si>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</si>
  <si>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</si>
  <si>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</si>
  <si>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</si>
  <si>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</si>
  <si>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</si>
  <si>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</si>
  <si>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</si>
  <si>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</si>
  <si>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</si>
  <si>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</si>
  <si>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</si>
  <si>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</si>
  <si>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</si>
  <si>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</si>
  <si>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</si>
  <si>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</si>
  <si>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</si>
  <si>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</si>
  <si>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</si>
  <si>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</si>
  <si>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</si>
  <si>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</si>
  <si>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</si>
  <si>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</si>
  <si>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</si>
  <si>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</si>
  <si>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</si>
  <si>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</si>
  <si>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</si>
  <si>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</si>
  <si>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</si>
  <si>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</si>
  <si>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</si>
  <si>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</si>
  <si>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</si>
  <si>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</si>
  <si>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</si>
  <si>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</si>
  <si>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</si>
  <si>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</si>
  <si>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</si>
  <si>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</si>
  <si>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</si>
  <si>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</si>
  <si>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</si>
  <si>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</si>
  <si>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</si>
  <si>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</si>
  <si>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</si>
  <si>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</si>
  <si>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</si>
  <si>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</si>
  <si>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</si>
  <si>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</si>
  <si>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</si>
  <si>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</si>
  <si>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</si>
  <si>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</si>
  <si>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</si>
  <si>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</si>
  <si>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</si>
  <si>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</si>
  <si>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</si>
  <si>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</si>
  <si>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</si>
  <si>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</si>
  <si>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</si>
  <si>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</si>
  <si>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</si>
  <si>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</si>
  <si>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</si>
  <si>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</si>
  <si>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</si>
  <si>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</si>
  <si>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</si>
  <si>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</si>
  <si>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</si>
  <si>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</si>
  <si>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</si>
  <si>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</si>
  <si>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</si>
  <si>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</si>
  <si>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</si>
  <si>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</si>
  <si>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</si>
  <si>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</si>
  <si>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</si>
  <si>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</si>
  <si>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</si>
  <si>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</si>
  <si>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</si>
  <si>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</si>
  <si>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</si>
  <si>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</si>
  <si>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</si>
  <si>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</si>
  <si>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</si>
  <si>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</si>
  <si>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</si>
  <si>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</si>
  <si>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</si>
  <si>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</si>
  <si>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</si>
  <si>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</si>
  <si>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</si>
  <si>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</si>
  <si>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</si>
  <si>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</si>
  <si>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</si>
  <si>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</si>
  <si>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</si>
  <si>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</si>
  <si>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</si>
  <si>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</si>
  <si>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</si>
  <si>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</si>
  <si>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</si>
  <si>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</si>
  <si>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</si>
  <si>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</si>
  <si>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</si>
  <si>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</si>
  <si>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</si>
  <si>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</si>
  <si>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</si>
  <si>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</si>
  <si>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</si>
  <si>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</si>
  <si>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</si>
  <si>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</si>
  <si>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</si>
  <si>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</si>
  <si>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</si>
  <si>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</si>
  <si>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</si>
  <si>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</si>
  <si>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</si>
  <si>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</si>
  <si>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</si>
  <si>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</si>
  <si>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</si>
  <si>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</si>
  <si>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</si>
  <si>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</si>
  <si>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</si>
  <si>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</si>
  <si>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</si>
  <si>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</si>
  <si>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</si>
  <si>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</si>
  <si>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</si>
  <si>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</si>
  <si>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</si>
  <si>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</si>
  <si>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</si>
  <si>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</si>
  <si>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</si>
  <si>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</si>
  <si>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</si>
  <si>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</si>
  <si>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</si>
  <si>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</si>
  <si>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</si>
  <si>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</si>
  <si>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</si>
  <si>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</si>
  <si>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</si>
  <si>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</si>
  <si>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</si>
  <si>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</si>
  <si>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</si>
  <si>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</si>
  <si>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</si>
  <si>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</si>
  <si>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</si>
  <si>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</si>
  <si>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</si>
  <si>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</si>
  <si>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</si>
  <si>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</si>
  <si>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</si>
  <si>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</si>
  <si>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</si>
  <si>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</si>
  <si>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</si>
  <si>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</si>
  <si>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</si>
  <si>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</si>
  <si>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</si>
  <si>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</si>
  <si>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</si>
  <si>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</si>
  <si>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</si>
  <si>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</si>
  <si>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</si>
  <si>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</si>
  <si>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</si>
  <si>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</si>
  <si>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</si>
  <si>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</si>
  <si>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</si>
  <si>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</si>
  <si>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</si>
  <si>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</si>
  <si>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</si>
  <si>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</si>
  <si>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</si>
  <si>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</si>
  <si>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</si>
  <si>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</si>
  <si>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</si>
  <si>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</si>
  <si>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</si>
  <si>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</si>
  <si>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</si>
  <si>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</si>
  <si>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</si>
  <si>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</si>
  <si>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</si>
  <si>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</si>
  <si>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</si>
  <si>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</si>
  <si>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</si>
  <si>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</si>
  <si>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</si>
  <si>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</si>
  <si>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</si>
  <si>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</si>
  <si>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</si>
  <si>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</si>
  <si>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</si>
  <si>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</si>
  <si>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</si>
  <si>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</si>
  <si>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</si>
  <si>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</si>
  <si>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</si>
  <si>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</si>
  <si>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</si>
  <si>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</si>
  <si>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</si>
  <si>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</si>
  <si>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</si>
  <si>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</si>
  <si>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</si>
  <si>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</si>
  <si>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</si>
  <si>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</si>
  <si>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</si>
  <si>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</si>
  <si>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</si>
  <si>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</si>
  <si>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</si>
  <si>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</si>
  <si>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</si>
  <si>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</si>
  <si>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</si>
  <si>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</si>
  <si>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</si>
  <si>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</si>
  <si>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</si>
  <si>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</si>
  <si>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</si>
  <si>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</si>
  <si>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</si>
  <si>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</si>
  <si>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</si>
  <si>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</si>
  <si>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</si>
  <si>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</si>
  <si>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</si>
  <si>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</si>
  <si>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</si>
  <si>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</si>
  <si>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</si>
  <si>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</si>
  <si>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</si>
  <si>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</si>
  <si>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</si>
  <si>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</si>
  <si>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</si>
  <si>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</si>
  <si>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</si>
  <si>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</si>
  <si>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</si>
  <si>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</si>
  <si>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</si>
  <si>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</si>
  <si>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</si>
  <si>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</si>
  <si>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</si>
  <si>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</si>
  <si>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</si>
  <si>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</si>
  <si>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</si>
  <si>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</si>
  <si>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</si>
  <si>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</si>
  <si>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</si>
  <si>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</si>
  <si>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</si>
  <si>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</si>
  <si>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</si>
  <si>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</si>
  <si>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</si>
  <si>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</si>
  <si>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</si>
  <si>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</si>
  <si>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</si>
  <si>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</si>
  <si>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</si>
  <si>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</si>
  <si>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</si>
  <si>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</si>
  <si>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</si>
  <si>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</si>
  <si>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</si>
  <si>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</si>
  <si>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</si>
  <si>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</si>
  <si>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</si>
  <si>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</si>
  <si>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</si>
  <si>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</si>
  <si>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</si>
  <si>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</si>
  <si>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</si>
  <si>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</si>
  <si>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</si>
  <si>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</si>
  <si>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</si>
  <si>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</si>
  <si>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</si>
  <si>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</si>
  <si>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</si>
  <si>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</si>
  <si>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</si>
  <si>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</si>
  <si>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</si>
  <si>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</si>
  <si>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</si>
  <si>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</si>
  <si>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</si>
  <si>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</si>
  <si>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</si>
  <si>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</si>
  <si>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</si>
  <si>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</si>
  <si>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</si>
  <si>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</si>
  <si>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</si>
  <si>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</si>
  <si>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</si>
  <si>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</si>
  <si>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</si>
  <si>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</si>
  <si>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</si>
  <si>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</si>
  <si>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</si>
  <si>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</si>
  <si>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</si>
  <si>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</si>
  <si>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</si>
  <si>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</si>
  <si>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</si>
  <si>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</si>
  <si>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</si>
  <si>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</si>
  <si>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</si>
  <si>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</si>
  <si>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</si>
  <si>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</si>
  <si>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</si>
  <si>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</si>
  <si>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</si>
  <si>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</si>
  <si>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</si>
  <si>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</si>
  <si>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</si>
  <si>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</si>
  <si>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</si>
  <si>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</si>
  <si>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</si>
  <si>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</si>
  <si>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</si>
  <si>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</si>
  <si>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</si>
  <si>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</si>
  <si>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</si>
  <si>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</si>
  <si>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</si>
  <si>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</si>
  <si>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</si>
  <si>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</si>
  <si>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</si>
  <si>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</si>
  <si>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</si>
  <si>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</si>
  <si>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</si>
  <si>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</si>
  <si>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</si>
  <si>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</si>
  <si>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</si>
  <si>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</si>
  <si>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</si>
  <si>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</si>
  <si>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</si>
  <si>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</si>
  <si>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</si>
  <si>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</si>
  <si>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</si>
  <si>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</si>
  <si>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</si>
  <si>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</si>
  <si>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</si>
  <si>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</si>
  <si>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</si>
  <si>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</si>
  <si>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</si>
  <si>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</si>
  <si>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</si>
  <si>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</si>
  <si>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</si>
  <si>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</si>
  <si>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</si>
  <si>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</si>
  <si>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</si>
  <si>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</si>
  <si>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</si>
  <si>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</si>
  <si>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</si>
  <si>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</si>
  <si>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</si>
  <si>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</si>
  <si>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</si>
  <si>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</si>
  <si>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</si>
  <si>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</si>
  <si>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</si>
  <si>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</si>
  <si>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</si>
  <si>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</si>
  <si>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</si>
  <si>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</si>
  <si>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</si>
  <si>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</si>
  <si>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</si>
  <si>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</si>
  <si>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</si>
  <si>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</si>
  <si>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</si>
  <si>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</si>
  <si>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</si>
  <si>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</si>
  <si>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</si>
  <si>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</si>
  <si>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</si>
  <si>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</si>
  <si>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</si>
  <si>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</si>
  <si>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</si>
  <si>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</si>
  <si>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</si>
  <si>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</si>
  <si>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</si>
  <si>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</si>
  <si>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</si>
  <si>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</si>
  <si>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</si>
  <si>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</si>
  <si>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</si>
  <si>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</si>
  <si>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</si>
  <si>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</si>
  <si>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</si>
  <si>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</si>
  <si>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</si>
  <si>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</si>
  <si>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</si>
  <si>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</si>
  <si>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</si>
  <si>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</si>
  <si>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</si>
  <si>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</si>
  <si>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</si>
  <si>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</si>
  <si>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</si>
  <si>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</si>
  <si>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</si>
  <si>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</si>
  <si>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</si>
  <si>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</si>
  <si>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</si>
  <si>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</si>
  <si>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</si>
  <si>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</si>
  <si>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</si>
  <si>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</si>
  <si>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</si>
  <si>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</si>
  <si>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</si>
  <si>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</si>
  <si>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</si>
  <si>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</si>
  <si>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</si>
  <si>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</si>
  <si>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</si>
  <si>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</si>
  <si>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</si>
  <si>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</si>
  <si>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</si>
  <si>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</si>
  <si>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</si>
  <si>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</si>
  <si>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</si>
  <si>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</si>
  <si>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</si>
  <si>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</si>
  <si>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</si>
  <si>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</si>
  <si>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</si>
  <si>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</si>
  <si>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</si>
  <si>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</si>
  <si>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</si>
  <si>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</si>
  <si>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</si>
  <si>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</si>
  <si>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</si>
  <si>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</si>
  <si>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</si>
  <si>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</si>
  <si>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</si>
  <si>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</si>
  <si>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</si>
  <si>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</si>
  <si>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</si>
  <si>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</si>
  <si>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</si>
  <si>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</si>
  <si>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</si>
  <si>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</si>
  <si>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</si>
  <si>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</si>
  <si>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</si>
  <si>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</si>
  <si>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</si>
  <si>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</si>
  <si>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</si>
  <si>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</si>
  <si>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</si>
  <si>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</si>
  <si>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</si>
  <si>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</si>
  <si>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</si>
  <si>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</si>
  <si>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</si>
  <si>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</si>
  <si>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</si>
  <si>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</si>
  <si>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</si>
  <si>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</si>
  <si>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</si>
  <si>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</si>
  <si>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</si>
  <si>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</si>
  <si>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</si>
  <si>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</si>
  <si>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</si>
  <si>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</si>
  <si>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</si>
  <si>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</si>
  <si>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</si>
  <si>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</si>
  <si>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</si>
  <si>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</si>
  <si>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</si>
  <si>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</si>
  <si>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</si>
  <si>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</si>
  <si>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</si>
  <si>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</si>
  <si>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</si>
  <si>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</si>
  <si>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</si>
  <si>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</si>
  <si>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</si>
  <si>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</si>
  <si>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</si>
  <si>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</si>
  <si>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</si>
  <si>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</si>
  <si>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</si>
  <si>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</si>
  <si>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</si>
  <si>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</si>
  <si>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</si>
  <si>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</si>
  <si>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</si>
  <si>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</si>
  <si>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</si>
  <si>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</si>
  <si>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</si>
  <si>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</si>
  <si>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</si>
  <si>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</si>
  <si>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</si>
  <si>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</si>
  <si>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</si>
  <si>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</si>
  <si>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</si>
  <si>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</si>
  <si>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</si>
  <si>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</si>
  <si>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</si>
  <si>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</si>
  <si>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</si>
  <si>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</si>
  <si>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</si>
  <si>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</si>
  <si>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</si>
  <si>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</si>
  <si>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</si>
  <si>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</si>
  <si>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</si>
  <si>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</si>
  <si>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</si>
  <si>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</si>
  <si>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</si>
  <si>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</si>
  <si>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</si>
  <si>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</si>
  <si>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</si>
  <si>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</si>
  <si>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</si>
  <si>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</si>
  <si>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</si>
  <si>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</si>
  <si>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</si>
  <si>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</si>
  <si>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</si>
  <si>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</si>
  <si>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</si>
  <si>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</si>
  <si>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</si>
  <si>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</si>
  <si>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</si>
  <si>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</si>
  <si>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</si>
  <si>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</si>
  <si>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</si>
  <si>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</si>
  <si>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</si>
  <si>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</si>
  <si>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</si>
  <si>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</si>
  <si>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</si>
  <si>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</si>
  <si>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</si>
  <si>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</si>
  <si>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</si>
  <si>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</si>
  <si>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</si>
  <si>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</si>
  <si>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</si>
  <si>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</si>
  <si>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</si>
  <si>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</si>
  <si>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</si>
  <si>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</si>
  <si>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</si>
  <si>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</si>
  <si>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</si>
  <si>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</si>
  <si>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</si>
  <si>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</si>
  <si>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</si>
  <si>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</si>
  <si>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</si>
  <si>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</si>
  <si>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</si>
  <si>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</si>
  <si>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</si>
  <si>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</si>
  <si>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</si>
  <si>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</si>
  <si>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</si>
  <si>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</si>
  <si>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</si>
  <si>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</si>
  <si>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</si>
  <si>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</si>
  <si>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</si>
  <si>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</si>
  <si>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</si>
  <si>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</si>
  <si>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</si>
  <si>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</si>
  <si>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</si>
  <si>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</si>
  <si>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</si>
  <si>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</si>
  <si>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</si>
  <si>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</si>
  <si>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</si>
  <si>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</si>
  <si>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</si>
  <si>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</si>
  <si>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</si>
  <si>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</si>
  <si>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</si>
  <si>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</si>
  <si>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</si>
  <si>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</si>
  <si>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</si>
  <si>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</si>
  <si>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</si>
  <si>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</si>
  <si>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</si>
  <si>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</si>
  <si>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</si>
  <si>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</si>
  <si>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</si>
  <si>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</si>
  <si>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</si>
  <si>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</si>
  <si>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</si>
  <si>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</si>
  <si>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</si>
  <si>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</si>
  <si>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</si>
  <si>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</si>
  <si>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</si>
  <si>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</si>
  <si>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</si>
  <si>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</si>
  <si>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</si>
  <si>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</si>
  <si>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</si>
  <si>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</si>
  <si>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</si>
  <si>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</si>
  <si>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</si>
  <si>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</si>
  <si>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</si>
  <si>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</si>
  <si>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</si>
  <si>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</si>
  <si>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</si>
  <si>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</si>
  <si>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</si>
  <si>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</si>
  <si>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</si>
  <si>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</si>
  <si>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</si>
  <si>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</si>
  <si>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</si>
  <si>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</si>
  <si>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</si>
  <si>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</si>
  <si>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</si>
  <si>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</si>
  <si>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</si>
  <si>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</si>
  <si>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</si>
  <si>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</si>
  <si>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</si>
  <si>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</si>
  <si>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</si>
  <si>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</si>
  <si>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</si>
  <si>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</si>
  <si>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</si>
  <si>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</si>
  <si>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</si>
  <si>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</si>
  <si>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</si>
  <si>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</si>
  <si>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</si>
  <si>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</si>
  <si>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</si>
  <si>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</si>
  <si>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</si>
  <si>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</si>
  <si>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</si>
  <si>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</si>
  <si>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</si>
  <si>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</si>
  <si>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</si>
  <si>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</si>
  <si>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</si>
  <si>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</si>
  <si>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</si>
  <si>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</si>
  <si>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</si>
  <si>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</si>
  <si>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</si>
  <si>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</si>
  <si>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</si>
  <si>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</si>
  <si>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</si>
  <si>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</si>
  <si>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</si>
  <si>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</si>
  <si>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</si>
  <si>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</si>
  <si>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</si>
  <si>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</si>
  <si>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</si>
  <si>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</si>
  <si>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</si>
  <si>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</si>
  <si>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</si>
  <si>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</si>
  <si>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</si>
  <si>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</si>
  <si>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</si>
  <si>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</si>
  <si>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</si>
  <si>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</si>
  <si>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</si>
  <si>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</si>
  <si>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</si>
  <si>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</si>
  <si>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</si>
  <si>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</si>
  <si>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</si>
  <si>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</si>
  <si>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</si>
  <si>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</si>
  <si>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</si>
  <si>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</si>
  <si>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</si>
  <si>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</si>
  <si>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</si>
  <si>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</si>
  <si>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</si>
  <si>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</si>
  <si>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</si>
  <si>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</si>
  <si>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</si>
  <si>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</si>
  <si>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</si>
  <si>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</si>
  <si>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</si>
  <si>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</si>
  <si>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</si>
  <si>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</si>
  <si>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</si>
  <si>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</si>
  <si>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</si>
  <si>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</si>
  <si>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</si>
  <si>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</si>
  <si>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</si>
  <si>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</si>
  <si>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</si>
  <si>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</si>
  <si>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</si>
  <si>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</si>
  <si>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</si>
  <si>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</si>
  <si>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</si>
  <si>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</si>
  <si>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</si>
  <si>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</si>
  <si>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</si>
  <si>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</si>
  <si>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</si>
  <si>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</si>
  <si>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</si>
  <si>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</si>
  <si>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</si>
  <si>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</si>
  <si>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</si>
  <si>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</si>
  <si>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</si>
  <si>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</si>
  <si>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</si>
  <si>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</si>
  <si>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</si>
  <si>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</si>
  <si>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</si>
  <si>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</si>
  <si>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</si>
  <si>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</si>
  <si>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</si>
  <si>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</si>
  <si>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</si>
  <si>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</si>
  <si>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</si>
  <si>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</si>
  <si>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</si>
  <si>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</si>
  <si>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</si>
  <si>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</si>
  <si>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</si>
  <si>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</si>
  <si>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</si>
  <si>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</si>
  <si>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</si>
  <si>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</si>
  <si>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</si>
  <si>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</si>
  <si>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</si>
  <si>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</si>
  <si>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</si>
  <si>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</si>
  <si>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</si>
  <si>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</si>
  <si>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</si>
  <si>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</si>
  <si>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</si>
  <si>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</si>
  <si>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</si>
  <si>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</si>
  <si>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</si>
  <si>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</si>
  <si>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</si>
  <si>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</si>
  <si>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</si>
  <si>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</si>
  <si>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</si>
  <si>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</si>
  <si>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</si>
  <si>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</si>
  <si>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</si>
  <si>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</si>
  <si>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</si>
  <si>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</si>
  <si>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</si>
  <si>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</si>
  <si>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</si>
  <si>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</si>
  <si>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</si>
  <si>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</si>
  <si>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</si>
  <si>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</si>
  <si>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</si>
  <si>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</si>
  <si>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</si>
  <si>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</si>
  <si>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</si>
  <si>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</si>
  <si>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</si>
  <si>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</si>
  <si>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</si>
  <si>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</si>
  <si>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</si>
  <si>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</si>
  <si>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</si>
  <si>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</si>
  <si>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</si>
  <si>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</si>
  <si>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</si>
  <si>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</si>
  <si>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</si>
  <si>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</si>
  <si>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</si>
  <si>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</si>
  <si>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</si>
  <si>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</si>
  <si>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</si>
  <si>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</si>
  <si>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</si>
  <si>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</si>
  <si>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</si>
  <si>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</si>
  <si>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</si>
  <si>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</si>
  <si>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</si>
  <si>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</si>
  <si>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</si>
  <si>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</si>
  <si>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</si>
  <si>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</si>
  <si>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</si>
  <si>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</si>
  <si>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</si>
  <si>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</si>
  <si>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</si>
  <si>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</si>
  <si>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</si>
  <si>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</si>
  <si>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</si>
  <si>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</si>
  <si>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</si>
  <si>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</si>
  <si>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</si>
  <si>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</si>
  <si>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</si>
  <si>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</si>
  <si>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</si>
  <si>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</si>
  <si>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</si>
  <si>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</si>
  <si>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</si>
  <si>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</si>
  <si>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</si>
  <si>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</si>
  <si>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</si>
  <si>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</si>
  <si>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</si>
  <si>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</si>
  <si>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</si>
  <si>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</si>
  <si>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</si>
  <si>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</si>
  <si>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</si>
  <si>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</si>
  <si>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</si>
  <si>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</si>
  <si>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</si>
  <si>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</si>
  <si>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</si>
  <si>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</si>
  <si>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</si>
  <si>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</si>
  <si>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</si>
  <si>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</si>
  <si>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</si>
  <si>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</si>
  <si>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</si>
  <si>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</si>
  <si>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</si>
  <si>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</si>
  <si>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</si>
  <si>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</si>
  <si>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</si>
  <si>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</si>
  <si>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</si>
  <si>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</si>
  <si>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</si>
  <si>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</si>
  <si>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</si>
  <si>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</si>
  <si>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</si>
  <si>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</si>
  <si>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</si>
  <si>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</si>
  <si>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</si>
  <si>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</si>
  <si>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</si>
  <si>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</si>
  <si>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</si>
  <si>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</si>
  <si>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</si>
  <si>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</si>
  <si>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</si>
  <si>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</si>
  <si>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</si>
  <si>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</si>
  <si>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</si>
  <si>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</si>
  <si>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</si>
  <si>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</si>
  <si>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</si>
  <si>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</si>
  <si>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</si>
  <si>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</si>
  <si>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</si>
  <si>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</si>
  <si>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</si>
  <si>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</si>
  <si>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</si>
  <si>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</si>
  <si>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</si>
  <si>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</si>
  <si>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</si>
  <si>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</si>
  <si>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</si>
  <si>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</si>
  <si>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</si>
  <si>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</si>
  <si>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</si>
  <si>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</si>
  <si>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</si>
  <si>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</si>
  <si>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</si>
  <si>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</si>
  <si>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</si>
  <si>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</si>
  <si>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</si>
  <si>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</si>
  <si>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</si>
  <si>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</si>
  <si>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</si>
  <si>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</si>
  <si>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</si>
  <si>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</si>
  <si>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</si>
  <si>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</si>
  <si>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</si>
  <si>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</si>
  <si>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</si>
  <si>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</si>
  <si>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</si>
  <si>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</si>
  <si>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</si>
  <si>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</si>
  <si>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</si>
  <si>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</si>
  <si>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</si>
  <si>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</si>
  <si>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</si>
  <si>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</si>
  <si>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</si>
  <si>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</si>
  <si>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</si>
  <si>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</si>
  <si>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</si>
  <si>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</si>
  <si>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</si>
  <si>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</si>
  <si>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</si>
  <si>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</si>
  <si>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</si>
  <si>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</si>
  <si>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</si>
  <si>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</si>
  <si>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</si>
  <si>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</si>
  <si>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</si>
  <si>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</si>
  <si>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</si>
  <si>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</si>
  <si>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</si>
  <si>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</si>
  <si>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</si>
  <si>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</si>
  <si>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</si>
  <si>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</si>
  <si>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</si>
  <si>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</si>
  <si>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</si>
  <si>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</si>
  <si>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</si>
  <si>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</si>
  <si>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</si>
  <si>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</si>
  <si>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</si>
  <si>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</si>
  <si>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</si>
  <si>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</si>
  <si>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</si>
  <si>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</si>
  <si>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</si>
  <si>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</si>
  <si>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</si>
  <si>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</si>
  <si>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</si>
  <si>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</si>
  <si>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</si>
  <si>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</si>
  <si>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</si>
  <si>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</si>
  <si>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</si>
  <si>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</si>
  <si>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</si>
  <si>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</si>
  <si>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</si>
  <si>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</si>
  <si>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</si>
  <si>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</si>
  <si>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</si>
  <si>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</si>
  <si>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</si>
  <si>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</si>
  <si>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</si>
  <si>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</si>
  <si>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</si>
  <si>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</si>
  <si>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</si>
  <si>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</si>
  <si>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</si>
  <si>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</si>
  <si>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</si>
  <si>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</si>
  <si>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</si>
  <si>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</si>
  <si>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</si>
  <si>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</si>
  <si>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</si>
  <si>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</si>
  <si>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</si>
  <si>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</si>
  <si>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</si>
  <si>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</si>
  <si>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</si>
  <si>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</si>
  <si>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</si>
  <si>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</si>
  <si>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</si>
  <si>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</si>
  <si>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</si>
  <si>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</si>
  <si>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</si>
  <si>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</si>
  <si>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</si>
  <si>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</si>
  <si>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</si>
  <si>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</si>
  <si>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</si>
  <si>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</si>
  <si>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</si>
  <si>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</si>
  <si>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</si>
  <si>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</si>
  <si>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</si>
  <si>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</si>
  <si>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</si>
  <si>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</si>
  <si>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</si>
  <si>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</si>
  <si>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</si>
  <si>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</si>
  <si>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</si>
  <si>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</si>
  <si>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</si>
  <si>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</si>
  <si>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</si>
  <si>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</si>
  <si>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</si>
  <si>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</si>
  <si>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</si>
  <si>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</si>
  <si>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</si>
  <si>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</si>
  <si>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</si>
  <si>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</si>
  <si>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</si>
  <si>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</si>
  <si>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</si>
  <si>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</si>
  <si>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</si>
  <si>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</si>
  <si>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</si>
  <si>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</si>
  <si>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</si>
  <si>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</si>
  <si>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</si>
  <si>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</si>
  <si>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</si>
  <si>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</si>
  <si>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</si>
  <si>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</si>
  <si>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</si>
  <si>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</si>
  <si>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</si>
  <si>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</si>
  <si>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</si>
  <si>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</si>
  <si>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</si>
  <si>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</si>
  <si>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</si>
  <si>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</si>
  <si>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</si>
  <si>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</si>
  <si>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</si>
  <si>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</si>
  <si>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</si>
  <si>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</si>
  <si>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</si>
  <si>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</si>
  <si>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</si>
  <si>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</si>
  <si>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</si>
  <si>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</si>
  <si>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</si>
  <si>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</si>
  <si>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</si>
  <si>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</si>
  <si>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</si>
  <si>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</si>
  <si>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</si>
  <si>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</si>
  <si>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</si>
  <si>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</si>
  <si>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</si>
  <si>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</si>
  <si>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</si>
  <si>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</si>
  <si>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</si>
  <si>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</si>
  <si>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</si>
  <si>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</si>
  <si>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</si>
  <si>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</si>
  <si>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</si>
  <si>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</si>
  <si>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</si>
  <si>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</si>
  <si>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</si>
  <si>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</si>
  <si>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</si>
  <si>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</si>
  <si>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</si>
  <si>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</si>
  <si>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</si>
  <si>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</si>
  <si>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</si>
  <si>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</si>
  <si>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</si>
  <si>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</si>
  <si>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</si>
  <si>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</si>
  <si>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</si>
  <si>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</si>
  <si>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</si>
  <si>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</si>
  <si>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</si>
  <si>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</si>
  <si>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</si>
  <si>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</si>
  <si>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</si>
  <si>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</si>
  <si>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</si>
  <si>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</si>
  <si>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</si>
  <si>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</si>
  <si>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</si>
  <si>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</si>
  <si>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</si>
  <si>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</si>
  <si>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</si>
  <si>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</si>
  <si>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</si>
  <si>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</si>
  <si>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</si>
  <si>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</si>
  <si>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</si>
  <si>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</si>
  <si>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</si>
  <si>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</si>
  <si>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</si>
  <si>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</si>
  <si>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</si>
  <si>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</si>
  <si>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</si>
  <si>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</si>
  <si>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</si>
  <si>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</si>
  <si>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</si>
  <si>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</si>
  <si>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</si>
  <si>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</si>
  <si>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</si>
  <si>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</si>
  <si>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</si>
  <si>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</si>
  <si>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</si>
  <si>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</si>
  <si>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</si>
  <si>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</si>
  <si>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</si>
  <si>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</si>
  <si>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</si>
  <si>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</si>
  <si>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</si>
  <si>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</si>
  <si>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</si>
  <si>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</si>
  <si>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</si>
  <si>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</si>
  <si>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</si>
  <si>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</si>
  <si>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</si>
  <si>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</si>
  <si>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</si>
  <si>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</si>
  <si>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</si>
  <si>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</si>
  <si>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</si>
  <si>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</si>
  <si>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</si>
  <si>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</si>
  <si>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</si>
  <si>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</si>
  <si>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</si>
  <si>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</si>
  <si>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</si>
  <si>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</si>
  <si>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</si>
  <si>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</si>
  <si>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</si>
  <si>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</si>
  <si>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</si>
  <si>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</si>
  <si>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</si>
  <si>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</si>
  <si>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</si>
  <si>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</si>
  <si>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</si>
  <si>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</si>
  <si>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</si>
  <si>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</si>
  <si>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</si>
  <si>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</si>
  <si>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</si>
  <si>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</si>
  <si>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</si>
  <si>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</si>
  <si>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</si>
  <si>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</si>
  <si>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</si>
  <si>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</si>
  <si>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</si>
  <si>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</si>
  <si>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</si>
  <si>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</si>
  <si>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</si>
  <si>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</si>
  <si>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</si>
  <si>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</si>
  <si>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</si>
  <si>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</si>
  <si>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</si>
  <si>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</si>
  <si>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</si>
  <si>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</si>
  <si>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</si>
  <si>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</si>
  <si>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</si>
  <si>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</si>
  <si>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</si>
  <si>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</si>
  <si>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</si>
  <si>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</si>
  <si>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</si>
  <si>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</si>
  <si>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</si>
  <si>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</si>
  <si>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</si>
  <si>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</si>
  <si>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</si>
  <si>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</si>
  <si>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</si>
  <si>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</si>
  <si>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</si>
  <si>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</si>
  <si>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</si>
  <si>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</si>
  <si>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</si>
  <si>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</si>
  <si>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</si>
  <si>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</si>
  <si>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</si>
  <si>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</si>
  <si>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</si>
  <si>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</si>
  <si>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</si>
  <si>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</si>
  <si>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</si>
  <si>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</si>
  <si>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</si>
  <si>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</si>
  <si>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</si>
  <si>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</si>
  <si>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</si>
  <si>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</si>
  <si>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</si>
  <si>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</si>
  <si>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</si>
  <si>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</si>
  <si>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</si>
  <si>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</si>
  <si>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</si>
  <si>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</si>
  <si>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</si>
  <si>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</si>
  <si>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</si>
  <si>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</si>
  <si>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</si>
  <si>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</si>
  <si>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</si>
  <si>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</si>
  <si>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</si>
  <si>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</si>
  <si>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</si>
  <si>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</si>
  <si>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</si>
  <si>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</si>
  <si>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</si>
  <si>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</si>
  <si>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</si>
  <si>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</si>
  <si>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</si>
  <si>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</si>
  <si>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</si>
  <si>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</si>
  <si>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</si>
  <si>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</si>
  <si>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</si>
  <si>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</si>
  <si>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</si>
  <si>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</si>
  <si>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</si>
  <si>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</si>
  <si>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</si>
  <si>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</si>
  <si>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</si>
  <si>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</si>
  <si>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</si>
  <si>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</si>
  <si>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</si>
  <si>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</si>
  <si>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</si>
  <si>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</si>
  <si>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</si>
  <si>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</si>
  <si>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</si>
  <si>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</si>
  <si>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</si>
  <si>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</si>
  <si>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</si>
  <si>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</si>
  <si>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</si>
  <si>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</si>
  <si>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</si>
  <si>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</si>
  <si>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</si>
  <si>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</si>
  <si>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</si>
  <si>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</si>
  <si>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</si>
  <si>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</si>
  <si>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</si>
  <si>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</si>
  <si>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</si>
  <si>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</si>
  <si>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</si>
  <si>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</si>
  <si>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</si>
  <si>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</si>
  <si>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</si>
  <si>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</si>
  <si>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</si>
  <si>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</si>
  <si>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</si>
  <si>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</si>
  <si>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</si>
  <si>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</si>
  <si>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</si>
  <si>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</si>
  <si>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</si>
  <si>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</si>
  <si>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</si>
  <si>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</si>
  <si>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</si>
  <si>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</si>
  <si>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</si>
  <si>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</si>
  <si>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</si>
  <si>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</si>
  <si>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</si>
  <si>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</si>
  <si>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</si>
  <si>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</si>
  <si>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</si>
  <si>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</si>
  <si>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</si>
  <si>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</si>
  <si>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</si>
  <si>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</si>
  <si>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</si>
  <si>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</si>
  <si>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</si>
  <si>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</si>
  <si>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</si>
  <si>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</si>
  <si>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</si>
  <si>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</si>
  <si>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</si>
  <si>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</si>
  <si>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</si>
  <si>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</si>
  <si>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</si>
  <si>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</si>
  <si>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</si>
  <si>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</si>
  <si>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</si>
  <si>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</si>
  <si>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</si>
  <si>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</si>
  <si>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</si>
  <si>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</si>
  <si>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</si>
  <si>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</si>
  <si>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</si>
  <si>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</si>
  <si>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</si>
  <si>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</si>
  <si>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</si>
  <si>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</si>
  <si>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</si>
  <si>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</si>
  <si>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</si>
  <si>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</si>
  <si>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</si>
  <si>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</si>
  <si>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</si>
  <si>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</si>
  <si>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</si>
  <si>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</si>
  <si>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</si>
  <si>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</si>
  <si>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</si>
  <si>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</si>
  <si>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</si>
  <si>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</si>
  <si>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</si>
  <si>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</si>
  <si>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</si>
  <si>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</si>
  <si>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</si>
  <si>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</si>
  <si>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</si>
  <si>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</si>
  <si>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</si>
  <si>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</si>
  <si>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</si>
  <si>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</si>
  <si>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</si>
  <si>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</si>
  <si>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</si>
  <si>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</si>
  <si>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</si>
  <si>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</si>
  <si>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</si>
  <si>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</si>
  <si>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</si>
  <si>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</si>
  <si>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</si>
  <si>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</si>
  <si>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</si>
  <si>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</si>
  <si>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</si>
  <si>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</si>
  <si>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</si>
  <si>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</si>
  <si>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</si>
  <si>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</si>
  <si>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</si>
  <si>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</si>
  <si>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</si>
  <si>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</si>
  <si>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</si>
  <si>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</si>
  <si>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</si>
  <si>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</si>
  <si>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</si>
  <si>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</si>
  <si>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</si>
  <si>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</si>
  <si>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</si>
  <si>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</si>
  <si>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</si>
  <si>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</si>
  <si>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</si>
  <si>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</si>
  <si>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</si>
  <si>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</si>
  <si>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</si>
  <si>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</si>
  <si>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</si>
  <si>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</si>
  <si>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</si>
  <si>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</si>
  <si>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</si>
  <si>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</si>
  <si>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</si>
  <si>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</si>
  <si>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</si>
  <si>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</si>
  <si>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</si>
  <si>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</si>
  <si>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</si>
  <si>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</si>
  <si>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</si>
  <si>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</si>
  <si>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</si>
  <si>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</si>
  <si>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</si>
  <si>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</si>
  <si>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</si>
  <si>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</si>
  <si>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</si>
  <si>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</si>
  <si>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</si>
  <si>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</si>
  <si>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</si>
  <si>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</si>
  <si>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</si>
  <si>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</si>
  <si>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</si>
  <si>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</si>
  <si>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</si>
  <si>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</si>
  <si>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</si>
  <si>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</si>
  <si>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</si>
  <si>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</si>
  <si>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</si>
  <si>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</si>
  <si>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</si>
  <si>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</si>
  <si>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</si>
  <si>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</si>
  <si>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</si>
  <si>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</si>
  <si>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</si>
  <si>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</si>
  <si>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</si>
  <si>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</si>
  <si>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</si>
  <si>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</si>
  <si>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</si>
  <si>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</si>
  <si>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</si>
  <si>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</si>
  <si>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</si>
  <si>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</si>
  <si>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</si>
  <si>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</si>
  <si>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</si>
  <si>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</si>
  <si>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</si>
  <si>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</si>
  <si>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</si>
  <si>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</si>
  <si>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</si>
  <si>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</si>
  <si>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</si>
  <si>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</si>
  <si>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</si>
  <si>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</si>
  <si>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</si>
  <si>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</si>
  <si>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</si>
  <si>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</si>
  <si>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</si>
  <si>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</si>
  <si>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</si>
  <si>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</si>
  <si>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</si>
  <si>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</si>
  <si>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</si>
  <si>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</si>
  <si>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</si>
  <si>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</si>
  <si>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</si>
  <si>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</si>
  <si>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</si>
  <si>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</si>
  <si>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</si>
  <si>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</si>
  <si>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</si>
  <si>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</si>
  <si>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</si>
  <si>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</si>
  <si>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</si>
  <si>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</si>
  <si>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</si>
  <si>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</si>
  <si>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</si>
  <si>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</si>
  <si>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</si>
  <si>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</si>
  <si>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</si>
  <si>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</si>
  <si>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</si>
  <si>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</si>
  <si>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</si>
  <si>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</si>
  <si>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</si>
  <si>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</si>
  <si>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</si>
  <si>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</si>
  <si>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</si>
  <si>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</si>
  <si>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</si>
  <si>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</si>
  <si>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</si>
  <si>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</si>
  <si>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</si>
  <si>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</si>
  <si>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</si>
  <si>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</si>
  <si>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</si>
  <si>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</si>
  <si>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</si>
  <si>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</si>
  <si>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</si>
  <si>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</si>
  <si>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</si>
  <si>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</si>
  <si>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</si>
  <si>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</si>
  <si>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</si>
  <si>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</si>
  <si>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</si>
  <si>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</si>
  <si>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</si>
  <si>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</si>
  <si>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</si>
  <si>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</si>
  <si>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</si>
  <si>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</si>
  <si>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</si>
  <si>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</si>
  <si>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</si>
  <si>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</si>
  <si>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</si>
  <si>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</si>
  <si>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</si>
  <si>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</si>
  <si>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</si>
  <si>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</si>
  <si>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</si>
  <si>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</si>
  <si>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</si>
  <si>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</si>
  <si>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</si>
  <si>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</si>
  <si>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</si>
  <si>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</si>
  <si>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</si>
  <si>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</si>
  <si>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</si>
  <si>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</si>
  <si>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</si>
  <si>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</si>
  <si>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</si>
  <si>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</si>
  <si>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</si>
  <si>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</si>
  <si>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</si>
  <si>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</si>
  <si>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</si>
  <si>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</si>
  <si>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</si>
  <si>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</si>
  <si>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</si>
  <si>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</si>
  <si>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</si>
  <si>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</si>
  <si>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</si>
  <si>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</si>
  <si>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</si>
  <si>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</si>
  <si>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</si>
  <si>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</si>
  <si>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</si>
  <si>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</si>
  <si>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</si>
  <si>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</si>
  <si>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</si>
  <si>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</si>
  <si>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</si>
  <si>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</si>
  <si>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</si>
  <si>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</si>
  <si>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</si>
  <si>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</si>
  <si>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</si>
  <si>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</si>
  <si>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</si>
  <si>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</si>
  <si>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</si>
  <si>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</si>
  <si>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</si>
  <si>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</si>
  <si>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</si>
  <si>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</si>
  <si>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</si>
  <si>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</si>
  <si>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</si>
  <si>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</si>
  <si>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</si>
  <si>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</si>
  <si>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</si>
  <si>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</si>
  <si>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</si>
  <si>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</si>
  <si>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</si>
  <si>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</si>
  <si>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</si>
  <si>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</si>
  <si>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</si>
  <si>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</si>
  <si>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</si>
  <si>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</si>
  <si>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</si>
  <si>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</si>
  <si>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</si>
  <si>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</si>
  <si>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</si>
  <si>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</si>
  <si>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</si>
  <si>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</si>
  <si>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</si>
  <si>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</si>
  <si>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</si>
  <si>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</si>
  <si>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</si>
  <si>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</si>
  <si>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</si>
  <si>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</si>
  <si>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</si>
  <si>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</si>
  <si>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</si>
  <si>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</si>
  <si>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</si>
  <si>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</si>
  <si>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</si>
  <si>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</si>
  <si>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</si>
  <si>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</si>
  <si>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</si>
  <si>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</si>
  <si>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</si>
  <si>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</si>
  <si>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</si>
  <si>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</si>
  <si>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</si>
  <si>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</si>
  <si>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</si>
  <si>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</si>
  <si>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</si>
  <si>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</si>
  <si>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</si>
  <si>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</si>
  <si>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</si>
  <si>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</si>
  <si>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</si>
  <si>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</si>
  <si>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</si>
  <si>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</si>
  <si>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</si>
  <si>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</si>
  <si>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</si>
  <si>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</si>
  <si>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</si>
  <si>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</si>
  <si>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</si>
  <si>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</si>
  <si>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</si>
  <si>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</si>
  <si>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</si>
  <si>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</si>
  <si>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</si>
  <si>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</si>
  <si>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</si>
  <si>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</si>
  <si>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</si>
  <si>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</si>
  <si>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</si>
  <si>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</si>
  <si>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</si>
  <si>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</si>
  <si>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</si>
  <si>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</si>
  <si>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</si>
  <si>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</si>
  <si>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</si>
  <si>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</si>
  <si>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</si>
  <si>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</si>
  <si>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</si>
  <si>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</si>
  <si>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</si>
  <si>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</si>
  <si>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</si>
  <si>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</si>
  <si>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</si>
  <si>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</si>
  <si>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</si>
  <si>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</si>
  <si>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</si>
  <si>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</si>
  <si>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</si>
  <si>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</si>
  <si>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</si>
  <si>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</si>
  <si>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</si>
  <si>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</si>
  <si>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</si>
  <si>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</si>
  <si>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</si>
  <si>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</si>
  <si>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</si>
  <si>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</si>
  <si>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</si>
  <si>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</si>
  <si>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</si>
  <si>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</si>
  <si>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</si>
  <si>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</si>
  <si>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</si>
  <si>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</si>
  <si>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</si>
  <si>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</si>
  <si>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</si>
  <si>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</si>
  <si>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</si>
  <si>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</si>
  <si>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</si>
  <si>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</si>
  <si>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</si>
  <si>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</si>
  <si>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</si>
  <si>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</si>
  <si>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</si>
  <si>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</si>
  <si>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</si>
  <si>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</si>
  <si>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</si>
  <si>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</si>
  <si>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</si>
  <si>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</si>
  <si>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</si>
  <si>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</si>
  <si>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</si>
  <si>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</si>
  <si>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</si>
  <si>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</si>
  <si>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</si>
  <si>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</si>
  <si>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</si>
  <si>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</si>
  <si>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</si>
  <si>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</si>
  <si>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</si>
  <si>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</si>
  <si>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</si>
  <si>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</si>
  <si>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</si>
  <si>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</si>
  <si>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</si>
  <si>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</si>
  <si>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</si>
  <si>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</si>
  <si>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</si>
  <si>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</si>
  <si>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</si>
  <si>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</si>
  <si>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</si>
  <si>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</si>
  <si>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</si>
  <si>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</si>
  <si>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</si>
  <si>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</si>
  <si>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</si>
  <si>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</si>
  <si>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</si>
  <si>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</si>
  <si>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</si>
  <si>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</si>
  <si>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</si>
  <si>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</si>
  <si>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</si>
  <si>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</si>
  <si>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</si>
  <si>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</si>
  <si>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</si>
  <si>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</si>
  <si>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</si>
  <si>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</si>
  <si>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</si>
  <si>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</si>
  <si>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</si>
  <si>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</si>
  <si>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</si>
  <si>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</si>
  <si>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</si>
  <si>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</si>
  <si>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</si>
  <si>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</si>
  <si>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</si>
  <si>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</si>
  <si>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</si>
  <si>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</si>
  <si>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</si>
  <si>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</si>
  <si>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</si>
  <si>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</si>
  <si>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</si>
  <si>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</si>
  <si>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</si>
  <si>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</si>
  <si>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</si>
  <si>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</si>
  <si>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</si>
  <si>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</si>
  <si>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</si>
  <si>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</si>
  <si>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</si>
  <si>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</si>
  <si>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</si>
  <si>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</si>
  <si>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</si>
  <si>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</si>
  <si>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</si>
  <si>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</si>
  <si>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</si>
  <si>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</si>
  <si>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</si>
  <si>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</si>
  <si>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</si>
  <si>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</si>
  <si>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</si>
  <si>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</si>
  <si>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</si>
  <si>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</si>
  <si>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</si>
  <si>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</si>
  <si>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</si>
  <si>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</si>
  <si>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</si>
  <si>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</si>
  <si>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</si>
  <si>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</si>
  <si>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</si>
  <si>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</si>
  <si>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</si>
  <si>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</si>
  <si>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</si>
  <si>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</si>
  <si>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</si>
  <si>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</si>
  <si>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</si>
  <si>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</si>
  <si>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</si>
  <si>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</si>
  <si>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</si>
  <si>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</si>
  <si>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</si>
  <si>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</si>
  <si>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</si>
  <si>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</si>
  <si>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</si>
  <si>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</si>
  <si>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</si>
  <si>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</si>
  <si>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</si>
  <si>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</si>
  <si>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</si>
  <si>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</si>
  <si>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</si>
  <si>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</si>
  <si>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</si>
  <si>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</si>
  <si>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</si>
  <si>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</si>
  <si>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</si>
  <si>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</si>
  <si>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</si>
  <si>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</si>
  <si>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</si>
  <si>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</si>
  <si>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</si>
  <si>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</si>
  <si>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</si>
  <si>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</si>
  <si>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</si>
  <si>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</si>
  <si>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</si>
  <si>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</si>
  <si>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</si>
  <si>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</si>
  <si>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</si>
  <si>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</si>
  <si>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</si>
  <si>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</si>
  <si>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</si>
  <si>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</si>
  <si>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</si>
  <si>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</si>
  <si>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</si>
  <si>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</si>
  <si>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</si>
  <si>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</si>
  <si>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</si>
  <si>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</si>
  <si>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</si>
  <si>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</si>
  <si>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</si>
  <si>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</si>
  <si>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</si>
  <si>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</si>
  <si>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</si>
  <si>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</si>
  <si>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</si>
  <si>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</si>
  <si>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</si>
  <si>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</si>
  <si>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</si>
  <si>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</si>
  <si>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</si>
  <si>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</si>
  <si>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</si>
  <si>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</si>
  <si>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</si>
  <si>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</si>
  <si>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</si>
  <si>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</si>
  <si>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</si>
  <si>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</si>
  <si>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</si>
  <si>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</si>
  <si>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</si>
  <si>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</si>
  <si>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</si>
  <si>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</si>
  <si>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</si>
  <si>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</si>
  <si>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</si>
  <si>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</si>
  <si>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</si>
  <si>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</si>
  <si>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</si>
  <si>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</si>
  <si>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</si>
  <si>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</si>
  <si>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</si>
  <si>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</si>
  <si>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</si>
  <si>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</si>
  <si>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</si>
  <si>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</si>
  <si>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</si>
  <si>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</si>
  <si>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</si>
  <si>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</si>
  <si>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</si>
  <si>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</si>
  <si>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</si>
  <si>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</si>
  <si>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</si>
  <si>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</si>
  <si>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</si>
  <si>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</si>
  <si>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</si>
  <si>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</si>
  <si>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</si>
  <si>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</si>
  <si>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</si>
  <si>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</si>
  <si>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</si>
  <si>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</si>
  <si>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</si>
  <si>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</si>
  <si>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</si>
  <si>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</si>
  <si>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</si>
  <si>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</si>
  <si>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</si>
  <si>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</si>
  <si>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</si>
  <si>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</si>
  <si>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</si>
  <si>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</si>
  <si>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</si>
  <si>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</si>
  <si>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</si>
  <si>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</si>
  <si>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</si>
  <si>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</si>
  <si>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</si>
  <si>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</si>
  <si>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</si>
  <si>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</si>
  <si>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</si>
  <si>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</si>
  <si>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</si>
  <si>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</si>
  <si>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</si>
  <si>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</si>
  <si>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</si>
  <si>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</si>
  <si>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</si>
  <si>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</si>
  <si>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</si>
  <si>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</si>
  <si>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</si>
  <si>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</si>
  <si>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</si>
  <si>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</si>
  <si>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</si>
  <si>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</si>
  <si>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</si>
  <si>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</si>
  <si>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</si>
  <si>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</si>
  <si>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</si>
  <si>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</si>
  <si>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</si>
  <si>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</si>
  <si>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</si>
  <si>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</si>
  <si>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</si>
  <si>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</si>
  <si>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</si>
  <si>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</si>
  <si>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</si>
  <si>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</si>
  <si>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</si>
  <si>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</si>
  <si>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</si>
  <si>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</si>
  <si>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</si>
  <si>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</si>
  <si>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</si>
  <si>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</si>
  <si>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</si>
  <si>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</si>
  <si>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</si>
  <si>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</si>
  <si>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</si>
  <si>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</si>
  <si>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</si>
  <si>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</si>
  <si>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</si>
  <si>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</si>
  <si>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</si>
  <si>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</si>
  <si>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</si>
  <si>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</si>
  <si>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</si>
  <si>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</si>
  <si>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</si>
  <si>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</si>
  <si>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</si>
  <si>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</si>
  <si>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</si>
  <si>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</si>
  <si>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</si>
  <si>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</si>
  <si>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</si>
  <si>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</si>
  <si>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</si>
  <si>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</si>
  <si>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</si>
  <si>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</si>
  <si>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</si>
  <si>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</si>
  <si>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</si>
  <si>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</si>
  <si>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</si>
  <si>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</si>
  <si>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</si>
  <si>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</si>
  <si>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</si>
  <si>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</si>
  <si>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</si>
  <si>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</si>
  <si>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</si>
  <si>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</si>
  <si>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</si>
  <si>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</si>
  <si>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</si>
  <si>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</si>
  <si>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</si>
  <si>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</si>
  <si>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</si>
  <si>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</si>
  <si>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</si>
  <si>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</si>
  <si>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</si>
  <si>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</si>
  <si>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</si>
  <si>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</si>
  <si>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</si>
  <si>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</si>
  <si>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</si>
  <si>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</si>
  <si>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</si>
  <si>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</si>
  <si>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</si>
  <si>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</si>
  <si>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</si>
  <si>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</si>
  <si>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</si>
  <si>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</si>
  <si>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</si>
  <si>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</si>
  <si>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</si>
  <si>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</si>
  <si>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</si>
  <si>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</si>
  <si>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</si>
  <si>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</si>
  <si>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</si>
  <si>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</si>
  <si>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</si>
  <si>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</si>
  <si>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</si>
  <si>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</si>
  <si>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</si>
  <si>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</si>
  <si>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</si>
  <si>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</si>
  <si>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</si>
  <si>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</si>
  <si>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</si>
  <si>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</si>
  <si>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</si>
  <si>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</si>
  <si>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</si>
  <si>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</si>
  <si>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</si>
  <si>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</si>
  <si>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</si>
  <si>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</si>
  <si>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</si>
  <si>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</si>
  <si>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</si>
  <si>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</si>
  <si>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</si>
  <si>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</si>
  <si>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</si>
  <si>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</si>
  <si>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</si>
  <si>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</si>
  <si>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</si>
  <si>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</si>
  <si>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</si>
  <si>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</si>
  <si>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</si>
  <si>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</si>
  <si>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</si>
  <si>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</si>
  <si>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</si>
  <si>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</si>
  <si>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</si>
  <si>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</si>
  <si>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</si>
  <si>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</si>
  <si>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</si>
  <si>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</si>
  <si>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</si>
  <si>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</si>
  <si>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</si>
  <si>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</si>
  <si>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</si>
  <si>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</si>
  <si>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</si>
  <si>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</si>
  <si>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</si>
  <si>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</si>
  <si>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</si>
  <si>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</si>
  <si>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</si>
  <si>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</si>
  <si>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</si>
  <si>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</si>
  <si>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</si>
  <si>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</si>
  <si>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</si>
  <si>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</si>
  <si>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</si>
  <si>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</si>
  <si>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</si>
  <si>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</si>
  <si>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</si>
  <si>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</si>
  <si>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</si>
  <si>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</si>
  <si>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</si>
  <si>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</si>
  <si>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</si>
  <si>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</si>
  <si>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</si>
  <si>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</si>
  <si>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</si>
  <si>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</si>
  <si>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</si>
  <si>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</si>
  <si>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</si>
  <si>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</si>
  <si>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</si>
  <si>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</si>
  <si>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</si>
  <si>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</si>
  <si>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</si>
  <si>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</si>
  <si>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</si>
  <si>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</si>
  <si>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</si>
  <si>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</si>
  <si>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</si>
  <si>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</si>
  <si>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</si>
  <si>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</si>
  <si>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</si>
  <si>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</si>
  <si>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</si>
  <si>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</si>
  <si>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</si>
  <si>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</si>
  <si>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</si>
  <si>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</si>
  <si>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</si>
  <si>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</si>
  <si>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</si>
  <si>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</si>
  <si>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</si>
  <si>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</si>
  <si>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</si>
  <si>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</si>
  <si>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</si>
  <si>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</si>
  <si>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</si>
  <si>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</si>
  <si>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</si>
  <si>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</si>
  <si>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</si>
  <si>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</si>
  <si>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</si>
  <si>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</si>
  <si>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</si>
  <si>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</si>
  <si>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</si>
  <si>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</si>
  <si>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</si>
  <si>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</si>
  <si>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</si>
  <si>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</si>
  <si>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</si>
  <si>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</si>
  <si>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</si>
  <si>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</si>
  <si>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</si>
  <si>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</si>
  <si>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</si>
  <si>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</si>
  <si>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</si>
  <si>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</si>
  <si>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</si>
  <si>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</si>
  <si>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</si>
  <si>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</si>
  <si>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</si>
  <si>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</si>
  <si>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</si>
  <si>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</si>
  <si>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</si>
  <si>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</si>
  <si>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</si>
  <si>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</si>
  <si>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</si>
  <si>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</si>
  <si>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</si>
  <si>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</si>
  <si>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</si>
  <si>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</si>
  <si>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</si>
  <si>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</si>
  <si>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</si>
  <si>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</si>
  <si>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</si>
  <si>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</si>
  <si>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</si>
  <si>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</si>
  <si>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</si>
  <si>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</si>
  <si>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</si>
  <si>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</si>
  <si>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</si>
  <si>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</si>
  <si>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</si>
  <si>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</si>
  <si>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</si>
  <si>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</si>
  <si>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</si>
  <si>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</si>
  <si>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</si>
  <si>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</si>
  <si>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</si>
  <si>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</si>
  <si>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</si>
  <si>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</si>
  <si>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</si>
  <si>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</si>
  <si>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</si>
  <si>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</si>
  <si>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</si>
  <si>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</si>
  <si>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</si>
  <si>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</si>
  <si>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</si>
  <si>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</si>
  <si>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</si>
  <si>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</si>
  <si>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</si>
  <si>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</si>
  <si>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</si>
  <si>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</si>
  <si>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</si>
  <si>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</si>
  <si>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</si>
  <si>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</si>
  <si>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</si>
  <si>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</si>
  <si>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</si>
  <si>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</si>
  <si>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</si>
  <si>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</si>
  <si>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</si>
  <si>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</si>
  <si>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</si>
  <si>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</si>
  <si>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</si>
  <si>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</si>
  <si>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</si>
  <si>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</si>
  <si>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</si>
  <si>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</si>
  <si>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</si>
  <si>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</si>
  <si>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</si>
  <si>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</si>
  <si>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</si>
  <si>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</si>
  <si>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</si>
  <si>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</si>
  <si>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</si>
  <si>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</si>
  <si>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</si>
  <si>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</si>
  <si>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</si>
  <si>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</si>
  <si>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</si>
  <si>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</si>
  <si>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</si>
  <si>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</si>
  <si>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</si>
  <si>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</si>
  <si>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</si>
  <si>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</si>
  <si>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</si>
  <si>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</si>
  <si>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</si>
  <si>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</si>
  <si>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</si>
  <si>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</si>
  <si>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</si>
  <si>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</si>
  <si>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</si>
  <si>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</si>
  <si>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</si>
  <si>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</si>
  <si>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</si>
  <si>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</si>
  <si>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</si>
  <si>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</si>
  <si>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</si>
  <si>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</si>
  <si>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</si>
  <si>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</si>
  <si>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</si>
  <si>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</si>
  <si>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</si>
  <si>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</si>
  <si>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</si>
  <si>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</si>
  <si>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</si>
  <si>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</si>
  <si>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</si>
  <si>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</si>
  <si>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</si>
  <si>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</si>
  <si>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</si>
  <si>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</si>
  <si>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</si>
  <si>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</si>
  <si>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</si>
  <si>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</si>
  <si>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</si>
  <si>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</si>
  <si>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</si>
  <si>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</si>
  <si>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</si>
  <si>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</si>
  <si>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</si>
  <si>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</si>
  <si>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</si>
  <si>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</si>
  <si>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</si>
  <si>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</si>
  <si>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</si>
  <si>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</si>
  <si>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</si>
  <si>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</si>
  <si>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</si>
  <si>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</si>
  <si>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</si>
  <si>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</si>
  <si>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</si>
  <si>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</si>
  <si>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</si>
  <si>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</si>
  <si>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</si>
  <si>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</si>
  <si>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</si>
  <si>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</si>
  <si>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</si>
  <si>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</si>
  <si>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</si>
  <si>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</si>
  <si>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</si>
  <si>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</si>
  <si>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</si>
  <si>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</si>
  <si>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</si>
  <si>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</si>
  <si>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</si>
  <si>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</si>
  <si>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</si>
  <si>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</si>
  <si>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</si>
  <si>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</si>
  <si>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</si>
  <si>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</si>
  <si>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</si>
  <si>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</si>
  <si>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</si>
  <si>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</si>
  <si>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</si>
  <si>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</si>
  <si>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</si>
  <si>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</si>
  <si>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</si>
  <si>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</si>
  <si>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</si>
  <si>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</si>
  <si>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</si>
  <si>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</si>
  <si>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</si>
  <si>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</si>
  <si>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</si>
  <si>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</si>
  <si>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</si>
  <si>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</si>
  <si>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</si>
  <si>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</si>
  <si>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</si>
  <si>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</si>
  <si>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</si>
  <si>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</si>
  <si>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</si>
  <si>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</si>
  <si>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</si>
  <si>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</si>
  <si>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</si>
  <si>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</si>
  <si>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</si>
  <si>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</si>
  <si>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</si>
  <si>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</si>
  <si>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</si>
  <si>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</si>
  <si>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</si>
  <si>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</si>
  <si>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</si>
  <si>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</si>
  <si>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</si>
  <si>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</si>
  <si>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</si>
  <si>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</si>
  <si>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</si>
  <si>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</si>
  <si>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</si>
  <si>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</si>
  <si>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</si>
  <si>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</si>
  <si>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</si>
  <si>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</si>
  <si>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</si>
  <si>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</si>
  <si>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</si>
  <si>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</si>
  <si>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</si>
  <si>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</si>
  <si>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</si>
  <si>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</si>
  <si>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</si>
  <si>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</si>
  <si>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</si>
  <si>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</si>
  <si>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</si>
  <si>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</si>
  <si>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</si>
  <si>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</si>
  <si>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</si>
  <si>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</si>
  <si>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</si>
  <si>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</si>
  <si>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</si>
  <si>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</si>
  <si>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</si>
  <si>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</si>
  <si>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</si>
  <si>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</si>
  <si>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</si>
  <si>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</si>
  <si>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</si>
  <si>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</si>
  <si>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</si>
  <si>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</si>
  <si>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</si>
  <si>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</si>
  <si>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</si>
  <si>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</si>
  <si>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</si>
  <si>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</si>
  <si>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</si>
  <si>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</si>
  <si>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</si>
  <si>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</si>
  <si>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</si>
  <si>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</si>
  <si>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</si>
  <si>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</si>
  <si>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</si>
  <si>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</si>
  <si>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</si>
  <si>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</si>
  <si>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</si>
  <si>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</si>
  <si>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</si>
  <si>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</si>
  <si>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</si>
  <si>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</si>
  <si>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</si>
  <si>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</si>
  <si>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</si>
  <si>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</si>
  <si>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</si>
  <si>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</si>
  <si>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</si>
  <si>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</si>
  <si>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</si>
  <si>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</si>
  <si>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</si>
  <si>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</si>
  <si>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</si>
  <si>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</si>
  <si>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</si>
  <si>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</si>
  <si>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</si>
  <si>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</si>
  <si>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</si>
  <si>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</si>
  <si>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</si>
  <si>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</si>
  <si>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</si>
  <si>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</si>
  <si>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</si>
  <si>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</si>
  <si>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</si>
  <si>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</si>
  <si>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</si>
  <si>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</si>
  <si>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</si>
  <si>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</si>
  <si>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</si>
  <si>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</si>
  <si>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</si>
  <si>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</si>
  <si>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</si>
  <si>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</si>
  <si>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</si>
  <si>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</si>
  <si>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</si>
  <si>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</si>
  <si>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</si>
  <si>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</si>
  <si>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</si>
  <si>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</si>
  <si>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</si>
  <si>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</si>
  <si>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</si>
  <si>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</si>
  <si>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</si>
  <si>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</si>
  <si>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</si>
  <si>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</si>
  <si>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</si>
  <si>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</si>
  <si>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</si>
  <si>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</si>
  <si>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</si>
  <si>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</si>
  <si>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</si>
  <si>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</si>
  <si>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</si>
  <si>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</si>
  <si>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</si>
  <si>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</si>
  <si>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</si>
  <si>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</si>
  <si>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</si>
  <si>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</si>
  <si>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</si>
  <si>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</si>
  <si>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</si>
  <si>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</si>
  <si>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</si>
  <si>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</si>
  <si>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</si>
  <si>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</si>
  <si>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</si>
  <si>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</si>
  <si>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</si>
  <si>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</si>
  <si>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</si>
  <si>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</si>
  <si>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</si>
  <si>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</si>
  <si>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</si>
  <si>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</si>
  <si>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</si>
  <si>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</si>
  <si>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</si>
  <si>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</si>
  <si>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</si>
  <si>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</si>
  <si>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</si>
  <si>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</si>
  <si>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</si>
  <si>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</si>
  <si>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</si>
  <si>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</si>
  <si>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</si>
  <si>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</si>
  <si>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</si>
  <si>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</si>
  <si>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</si>
  <si>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</si>
  <si>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</si>
  <si>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</si>
  <si>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</si>
  <si>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</si>
  <si>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</si>
  <si>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</si>
  <si>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</si>
  <si>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</si>
  <si>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</si>
  <si>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</si>
  <si>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</si>
  <si>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</si>
  <si>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</si>
  <si>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</si>
  <si>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</si>
  <si>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</si>
  <si>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</si>
  <si>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</si>
  <si>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</si>
  <si>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</si>
  <si>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</si>
  <si>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</si>
  <si>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</si>
  <si>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</si>
  <si>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</si>
  <si>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</si>
  <si>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</si>
  <si>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</si>
  <si>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</si>
  <si>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</si>
  <si>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</si>
  <si>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</si>
  <si>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</si>
  <si>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</si>
  <si>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</si>
  <si>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</si>
  <si>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</si>
  <si>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</si>
  <si>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</si>
  <si>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</si>
  <si>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</si>
  <si>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</si>
  <si>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</si>
  <si>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</si>
  <si>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</si>
  <si>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</si>
  <si>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</si>
  <si>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</si>
  <si>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</si>
  <si>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</si>
  <si>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</si>
  <si>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</si>
  <si>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</si>
  <si>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</si>
  <si>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</si>
  <si>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</si>
  <si>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</si>
  <si>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</si>
  <si>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</si>
  <si>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</si>
  <si>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</si>
  <si>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</si>
  <si>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</si>
  <si>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</si>
  <si>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</si>
  <si>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</si>
  <si>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</si>
  <si>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</si>
  <si>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</si>
  <si>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</si>
  <si>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</si>
  <si>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</si>
  <si>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</si>
  <si>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</si>
  <si>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</si>
  <si>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</si>
  <si>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</si>
  <si>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</si>
  <si>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</si>
  <si>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</si>
  <si>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</si>
  <si>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</si>
  <si>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</si>
  <si>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</si>
  <si>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</si>
  <si>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</si>
  <si>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</si>
  <si>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</si>
  <si>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</si>
  <si>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</si>
  <si>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</si>
  <si>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</si>
  <si>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</si>
  <si>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</si>
  <si>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</si>
  <si>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</si>
  <si>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</si>
  <si>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</si>
  <si>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</si>
  <si>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</si>
  <si>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</si>
  <si>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</si>
  <si>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</si>
  <si>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</si>
  <si>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</si>
  <si>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</si>
  <si>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</si>
  <si>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</si>
  <si>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</si>
  <si>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</si>
  <si>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</si>
  <si>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</si>
  <si>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</si>
  <si>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</si>
  <si>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</si>
  <si>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</si>
  <si>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</si>
  <si>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</si>
  <si>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</si>
  <si>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</si>
  <si>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</si>
  <si>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</si>
  <si>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</si>
  <si>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</si>
  <si>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</si>
  <si>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</si>
  <si>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</si>
  <si>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</si>
  <si>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</si>
  <si>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</si>
  <si>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</si>
  <si>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</si>
  <si>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</si>
  <si>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</si>
  <si>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</si>
  <si>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</si>
  <si>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</si>
  <si>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</si>
  <si>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</si>
  <si>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</si>
  <si>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</si>
  <si>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</si>
  <si>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</si>
  <si>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</si>
  <si>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</si>
  <si>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</si>
  <si>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</si>
  <si>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</si>
  <si>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</si>
  <si>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</si>
  <si>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</si>
  <si>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</si>
  <si>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</si>
  <si>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</si>
  <si>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</si>
  <si>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</si>
  <si>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</si>
  <si>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</si>
  <si>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</si>
  <si>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</si>
  <si>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</si>
  <si>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</si>
  <si>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</si>
  <si>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</si>
  <si>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</si>
  <si>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</si>
  <si>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</si>
  <si>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</si>
  <si>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</si>
  <si>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</si>
  <si>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</si>
  <si>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</si>
  <si>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</si>
  <si>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</si>
  <si>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</si>
  <si>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</si>
  <si>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</si>
  <si>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</si>
  <si>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</si>
  <si>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</si>
  <si>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</si>
  <si>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</si>
  <si>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</si>
  <si>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</si>
  <si>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</si>
  <si>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</si>
  <si>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</si>
  <si>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</si>
  <si>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</si>
  <si>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</si>
  <si>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</si>
  <si>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</si>
  <si>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</si>
  <si>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</si>
  <si>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</si>
  <si>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</si>
  <si>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</si>
  <si>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</si>
  <si>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</si>
  <si>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</si>
  <si>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</si>
  <si>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</si>
  <si>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</si>
  <si>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</si>
  <si>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</si>
  <si>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</si>
  <si>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</si>
  <si>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</si>
  <si>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</si>
  <si>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</si>
  <si>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</si>
  <si>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</si>
  <si>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</si>
  <si>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</si>
  <si>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</si>
  <si>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</si>
  <si>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</si>
  <si>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</si>
  <si>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</si>
  <si>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</si>
  <si>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</si>
  <si>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</si>
  <si>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</si>
  <si>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</si>
  <si>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</si>
  <si>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</si>
  <si>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</si>
  <si>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</si>
  <si>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</si>
  <si>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</si>
  <si>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</si>
  <si>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</si>
  <si>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</si>
  <si>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</si>
  <si>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</si>
  <si>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</si>
  <si>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</si>
  <si>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</si>
  <si>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</si>
  <si>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</si>
  <si>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</si>
  <si>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</si>
  <si>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</si>
  <si>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</si>
  <si>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</si>
  <si>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</si>
  <si>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</si>
  <si>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</si>
  <si>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</si>
  <si>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</si>
  <si>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</si>
  <si>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</si>
  <si>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</si>
  <si>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</si>
  <si>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</si>
  <si>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</si>
  <si>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</si>
  <si>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</si>
  <si>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</si>
  <si>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</si>
  <si>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</si>
  <si>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</si>
  <si>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</si>
  <si>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</si>
  <si>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</si>
  <si>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</si>
  <si>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</si>
  <si>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</si>
  <si>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</si>
  <si>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</si>
  <si>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</si>
  <si>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</si>
  <si>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</si>
  <si>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</si>
  <si>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</si>
  <si>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</si>
  <si>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</si>
  <si>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</si>
  <si>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</si>
  <si>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</si>
  <si>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</si>
  <si>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</si>
  <si>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</si>
  <si>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</si>
  <si>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</si>
  <si>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</si>
  <si>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</si>
  <si>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</si>
  <si>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</si>
  <si>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</si>
  <si>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</si>
  <si>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</si>
  <si>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</si>
  <si>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</si>
  <si>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</si>
  <si>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</si>
  <si>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</si>
  <si>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</si>
  <si>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</si>
  <si>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</si>
  <si>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</si>
  <si>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</si>
  <si>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</si>
  <si>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</si>
  <si>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</si>
  <si>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</si>
  <si>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</si>
  <si>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</si>
  <si>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</si>
  <si>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</si>
  <si>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</si>
  <si>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</si>
  <si>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</si>
  <si>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</si>
  <si>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</si>
  <si>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</si>
  <si>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</si>
  <si>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</si>
  <si>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</si>
  <si>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</si>
  <si>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</si>
  <si>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</si>
  <si>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</si>
  <si>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</si>
  <si>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</si>
  <si>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</si>
  <si>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</si>
  <si>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</si>
  <si>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</si>
  <si>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</si>
  <si>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</si>
  <si>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</si>
  <si>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</si>
  <si>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</si>
  <si>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</si>
  <si>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</si>
  <si>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</si>
  <si>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</si>
  <si>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</si>
  <si>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</si>
  <si>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</si>
  <si>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</si>
  <si>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</si>
  <si>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</si>
  <si>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</si>
  <si>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</si>
  <si>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</si>
  <si>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</si>
  <si>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</si>
  <si>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</si>
  <si>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</si>
  <si>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</si>
  <si>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</si>
  <si>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</si>
  <si>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</si>
  <si>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</si>
  <si>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</si>
  <si>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</si>
  <si>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</si>
  <si>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</si>
  <si>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</si>
  <si>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</si>
  <si>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</si>
  <si>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</si>
  <si>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</si>
  <si>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</si>
  <si>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</si>
  <si>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</si>
  <si>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</si>
  <si>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</si>
  <si>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</si>
  <si>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</si>
  <si>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</si>
  <si>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</si>
  <si>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</si>
  <si>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</si>
  <si>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</si>
  <si>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</si>
  <si>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</si>
  <si>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</si>
  <si>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</si>
  <si>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</si>
  <si>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</si>
  <si>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</si>
  <si>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</si>
  <si>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</si>
  <si>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</si>
  <si>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</si>
  <si>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</si>
  <si>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</si>
  <si>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</si>
  <si>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</si>
  <si>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</si>
  <si>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</si>
  <si>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</si>
  <si>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</si>
  <si>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</si>
  <si>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</si>
  <si>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</si>
  <si>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</si>
  <si>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</si>
  <si>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</si>
  <si>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</si>
  <si>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</si>
  <si>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</si>
  <si>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</si>
  <si>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</si>
  <si>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</si>
  <si>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</si>
  <si>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</si>
  <si>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</si>
  <si>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</si>
  <si>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</si>
  <si>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</si>
  <si>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</si>
  <si>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</si>
  <si>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</si>
  <si>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</si>
  <si>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</si>
  <si>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</si>
  <si>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</si>
  <si>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</si>
  <si>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</si>
  <si>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</si>
  <si>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</si>
  <si>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</si>
  <si>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</si>
  <si>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</si>
  <si>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</si>
  <si>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</si>
  <si>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</si>
  <si>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</si>
  <si>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</si>
  <si>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</si>
  <si>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</si>
  <si>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</si>
  <si>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</si>
  <si>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</si>
  <si>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</si>
  <si>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</si>
  <si>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</si>
  <si>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</si>
  <si>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</si>
  <si>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</si>
  <si>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</si>
  <si>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</si>
  <si>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</si>
  <si>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</si>
  <si>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</si>
  <si>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</si>
  <si>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</si>
  <si>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</si>
  <si>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</si>
  <si>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</si>
  <si>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</si>
  <si>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</si>
  <si>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</si>
  <si>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</si>
  <si>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</si>
  <si>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</si>
  <si>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</si>
  <si>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</si>
  <si>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</si>
  <si>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</si>
  <si>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</si>
  <si>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</si>
  <si>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</si>
  <si>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</si>
  <si>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</si>
  <si>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</si>
  <si>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</si>
  <si>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</si>
  <si>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</si>
  <si>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</si>
  <si>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</si>
  <si>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</si>
  <si>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</si>
  <si>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</si>
  <si>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</si>
  <si>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</si>
  <si>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</si>
  <si>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</si>
  <si>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</si>
  <si>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</si>
  <si>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</si>
  <si>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</si>
  <si>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</si>
  <si>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</si>
  <si>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</si>
  <si>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</si>
  <si>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</si>
  <si>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</si>
  <si>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</si>
  <si>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</si>
  <si>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</si>
  <si>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</si>
  <si>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</si>
  <si>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</si>
  <si>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</si>
  <si>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</si>
  <si>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</si>
  <si>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</si>
  <si>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</si>
  <si>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</si>
  <si>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</si>
  <si>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</si>
  <si>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</si>
  <si>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</si>
  <si>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</si>
  <si>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</si>
  <si>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</si>
  <si>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</si>
  <si>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</si>
  <si>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</si>
  <si>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</si>
  <si>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</si>
  <si>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</si>
  <si>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</si>
  <si>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</si>
  <si>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</si>
  <si>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</si>
  <si>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</si>
  <si>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</si>
  <si>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</si>
  <si>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</si>
  <si>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</si>
  <si>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</si>
  <si>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</si>
  <si>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</si>
  <si>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</si>
  <si>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</si>
  <si>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</si>
  <si>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</si>
  <si>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</si>
  <si>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</si>
  <si>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</si>
  <si>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</si>
  <si>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</si>
  <si>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</si>
  <si>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</si>
  <si>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</si>
  <si>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</si>
  <si>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</si>
  <si>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</si>
  <si>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</si>
  <si>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</si>
  <si>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</si>
  <si>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</si>
  <si>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</si>
  <si>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</si>
  <si>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</si>
  <si>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</si>
  <si>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</si>
  <si>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</si>
  <si>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</si>
  <si>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</si>
  <si>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</si>
  <si>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</si>
  <si>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</si>
  <si>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</si>
  <si>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</si>
  <si>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</si>
  <si>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</si>
  <si>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</si>
  <si>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</si>
  <si>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</si>
  <si>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</si>
  <si>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</si>
  <si>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</si>
  <si>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</si>
  <si>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</si>
  <si>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</si>
  <si>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</si>
  <si>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</si>
  <si>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</si>
  <si>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</si>
  <si>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</si>
  <si>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</si>
  <si>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</si>
  <si>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</si>
  <si>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</si>
  <si>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</si>
  <si>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</si>
  <si>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</si>
  <si>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</si>
  <si>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</si>
  <si>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</si>
  <si>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</si>
  <si>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</si>
  <si>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</si>
  <si>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</si>
  <si>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</si>
  <si>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</si>
  <si>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</si>
  <si>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</si>
  <si>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</si>
  <si>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</si>
  <si>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</si>
  <si>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</si>
  <si>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</si>
  <si>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</si>
  <si>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</si>
  <si>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</si>
  <si>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</si>
  <si>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</si>
  <si>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</si>
  <si>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</si>
  <si>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</si>
  <si>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</si>
  <si>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</si>
  <si>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</si>
  <si>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</si>
  <si>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</si>
  <si>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</si>
  <si>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</si>
  <si>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</si>
  <si>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</si>
  <si>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</si>
  <si>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</si>
  <si>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</si>
  <si>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</si>
  <si>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</si>
  <si>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</si>
  <si>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</si>
  <si>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</si>
  <si>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</si>
  <si>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</si>
  <si>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</si>
  <si>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</si>
  <si>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</si>
  <si>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</si>
  <si>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</si>
  <si>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</si>
  <si>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</si>
  <si>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</si>
  <si>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</si>
  <si>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</si>
  <si>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</si>
  <si>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</si>
  <si>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</si>
  <si>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</si>
  <si>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</si>
  <si>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</si>
  <si>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</si>
  <si>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</si>
  <si>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</si>
  <si>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</si>
  <si>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</si>
  <si>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</si>
  <si>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</si>
  <si>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</si>
  <si>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</si>
  <si>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</si>
  <si>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</si>
  <si>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</si>
  <si>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</si>
  <si>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</si>
  <si>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</si>
  <si>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</si>
  <si>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</si>
  <si>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</si>
  <si>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</si>
  <si>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</si>
  <si>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</si>
  <si>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</si>
  <si>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</si>
  <si>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</si>
  <si>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</si>
  <si>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</si>
  <si>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</si>
  <si>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</si>
  <si>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</si>
  <si>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</si>
  <si>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</si>
  <si>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</si>
  <si>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</si>
  <si>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</si>
  <si>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</si>
  <si>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</si>
  <si>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</si>
  <si>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</si>
  <si>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</si>
  <si>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</si>
  <si>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</si>
  <si>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</si>
  <si>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</si>
  <si>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</si>
  <si>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</si>
  <si>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</si>
  <si>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</si>
  <si>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</si>
  <si>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</si>
  <si>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</si>
  <si>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</si>
  <si>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</si>
  <si>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</si>
  <si>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</si>
  <si>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</si>
  <si>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</si>
  <si>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</si>
  <si>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</si>
  <si>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</si>
  <si>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</si>
  <si>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</si>
  <si>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</si>
  <si>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</si>
  <si>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</si>
  <si>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</si>
  <si>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</si>
  <si>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</si>
  <si>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</si>
  <si>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</si>
  <si>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</si>
  <si>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</si>
  <si>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</si>
  <si>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</si>
  <si>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</si>
  <si>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</si>
  <si>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</si>
  <si>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</si>
  <si>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</si>
  <si>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</si>
  <si>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</si>
  <si>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</si>
  <si>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</si>
  <si>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</si>
  <si>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</si>
  <si>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</si>
  <si>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</si>
  <si>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</si>
  <si>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</si>
  <si>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</si>
  <si>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</si>
  <si>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</si>
  <si>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</si>
  <si>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</si>
  <si>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</si>
  <si>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</si>
  <si>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</si>
  <si>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</si>
  <si>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</si>
  <si>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</si>
  <si>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</si>
  <si>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</si>
  <si>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</si>
  <si>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</si>
  <si>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</si>
  <si>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</si>
  <si>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</si>
  <si>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</si>
  <si>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</si>
  <si>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</si>
  <si>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</si>
  <si>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</si>
  <si>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</si>
  <si>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</si>
  <si>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</si>
  <si>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</si>
  <si>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</si>
  <si>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</si>
  <si>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</si>
  <si>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</si>
  <si>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</si>
  <si>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</si>
  <si>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</si>
  <si>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</si>
  <si>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</si>
  <si>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</si>
  <si>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</si>
  <si>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</si>
  <si>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</si>
  <si>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</si>
  <si>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</si>
  <si>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</si>
  <si>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</si>
  <si>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</si>
  <si>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</si>
  <si>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</si>
  <si>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</si>
  <si>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</si>
  <si>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</si>
  <si>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</si>
  <si>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</si>
  <si>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</si>
  <si>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</si>
  <si>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</si>
  <si>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</si>
  <si>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</si>
  <si>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</si>
  <si>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</si>
  <si>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</si>
  <si>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</si>
  <si>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</si>
  <si>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</si>
  <si>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</si>
  <si>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</si>
  <si>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</si>
  <si>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</si>
  <si>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</si>
  <si>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</si>
  <si>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</si>
  <si>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</si>
  <si>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</si>
  <si>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</si>
  <si>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</si>
  <si>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</si>
  <si>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</si>
  <si>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</si>
  <si>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</si>
  <si>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</si>
  <si>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</si>
  <si>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</si>
  <si>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</si>
  <si>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</si>
  <si>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</si>
  <si>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</si>
  <si>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</si>
  <si>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</si>
  <si>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</si>
  <si>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</si>
  <si>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</si>
  <si>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</si>
  <si>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</si>
  <si>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</si>
  <si>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</si>
  <si>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</si>
  <si>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</si>
  <si>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</si>
  <si>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</si>
  <si>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</si>
  <si>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</si>
  <si>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</si>
  <si>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</si>
  <si>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</si>
  <si>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</si>
  <si>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</si>
  <si>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</si>
  <si>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</si>
  <si>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</si>
  <si>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</si>
  <si>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</si>
  <si>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</si>
  <si>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</si>
  <si>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</si>
  <si>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</si>
  <si>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</si>
  <si>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</si>
  <si>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</si>
  <si>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</si>
  <si>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</si>
  <si>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</si>
  <si>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</si>
  <si>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</si>
  <si>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</si>
  <si>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</si>
  <si>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</si>
  <si>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</si>
  <si>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</si>
  <si>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</si>
  <si>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</si>
  <si>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</si>
  <si>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</si>
  <si>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</si>
  <si>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</si>
  <si>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</si>
  <si>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</si>
  <si>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</si>
  <si>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</si>
  <si>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</si>
  <si>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</si>
  <si>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</si>
  <si>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</si>
  <si>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</si>
  <si>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</si>
  <si>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</si>
  <si>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</si>
  <si>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</si>
  <si>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</si>
  <si>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</si>
  <si>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</si>
  <si>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</si>
  <si>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</si>
  <si>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</si>
  <si>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</si>
  <si>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</si>
  <si>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</si>
  <si>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</si>
  <si>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</si>
  <si>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</si>
  <si>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</si>
  <si>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</si>
  <si>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</si>
  <si>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</si>
  <si>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</si>
  <si>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</si>
  <si>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</si>
  <si>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</si>
  <si>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</si>
  <si>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</si>
  <si>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</si>
  <si>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</si>
  <si>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</si>
  <si>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</si>
  <si>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</si>
  <si>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</si>
  <si>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</si>
  <si>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</si>
  <si>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</si>
  <si>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</si>
  <si>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</si>
  <si>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</si>
  <si>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</si>
  <si>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</si>
  <si>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</si>
  <si>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</si>
  <si>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</si>
  <si>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</si>
  <si>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</si>
  <si>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</si>
  <si>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</si>
  <si>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</si>
  <si>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</si>
  <si>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</si>
  <si>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</si>
  <si>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</si>
  <si>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</si>
  <si>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</si>
  <si>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</si>
  <si>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</si>
  <si>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</si>
  <si>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</si>
  <si>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</si>
  <si>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</si>
  <si>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</si>
  <si>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</si>
  <si>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</si>
  <si>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</si>
  <si>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</si>
  <si>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</si>
  <si>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</si>
  <si>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</si>
  <si>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</si>
  <si>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</si>
  <si>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</si>
  <si>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</si>
  <si>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</si>
  <si>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</si>
  <si>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</si>
  <si>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</si>
  <si>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</si>
  <si>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</si>
  <si>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</si>
  <si>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</si>
  <si>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</si>
  <si>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</si>
  <si>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</si>
  <si>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</si>
  <si>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</si>
  <si>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</si>
  <si>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</si>
  <si>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</si>
  <si>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</si>
  <si>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</si>
  <si>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</si>
  <si>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</si>
  <si>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</si>
  <si>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</si>
  <si>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</si>
  <si>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</si>
  <si>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</si>
  <si>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</si>
  <si>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</si>
  <si>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</si>
  <si>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</si>
  <si>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</si>
  <si>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</si>
  <si>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</si>
  <si>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</si>
  <si>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</si>
  <si>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</si>
  <si>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</si>
  <si>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</si>
  <si>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</si>
  <si>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</si>
  <si>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</si>
  <si>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</si>
  <si>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</si>
  <si>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</si>
  <si>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</si>
  <si>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</si>
  <si>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</si>
  <si>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</si>
  <si>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</si>
  <si>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</si>
  <si>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</si>
  <si>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</si>
  <si>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</si>
  <si>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</si>
  <si>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</si>
  <si>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</si>
  <si>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</si>
  <si>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</si>
  <si>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</si>
  <si>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</si>
  <si>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</si>
  <si>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</si>
  <si>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</si>
  <si>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</si>
  <si>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</si>
  <si>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</si>
  <si>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</si>
  <si>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</si>
  <si>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</si>
  <si>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</si>
  <si>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</si>
  <si>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</si>
  <si>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</si>
  <si>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</si>
  <si>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</si>
  <si>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</si>
  <si>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</si>
  <si>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</si>
  <si>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</si>
  <si>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</si>
  <si>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</si>
  <si>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</si>
  <si>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</si>
  <si>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</si>
  <si>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</si>
  <si>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</si>
  <si>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</si>
  <si>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</si>
  <si>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</si>
  <si>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</si>
  <si>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</si>
  <si>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</si>
  <si>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</si>
  <si>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</si>
  <si>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</si>
  <si>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</si>
  <si>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</si>
  <si>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</si>
  <si>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</si>
  <si>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</si>
  <si>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</si>
  <si>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</si>
  <si>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</si>
  <si>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</si>
  <si>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</si>
  <si>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</si>
  <si>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</si>
  <si>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</si>
  <si>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</si>
  <si>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</si>
  <si>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</si>
  <si>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</si>
  <si>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</si>
  <si>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</si>
  <si>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</si>
  <si>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</si>
  <si>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</si>
  <si>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</si>
  <si>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</si>
  <si>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</si>
  <si>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</si>
  <si>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</si>
  <si>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</si>
  <si>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</si>
  <si>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</si>
  <si>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</si>
  <si>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</si>
  <si>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</si>
  <si>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</si>
  <si>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</si>
  <si>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</si>
  <si>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</si>
  <si>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</si>
  <si>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</si>
  <si>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</si>
  <si>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</si>
  <si>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</si>
  <si>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</si>
  <si>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</si>
  <si>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</si>
  <si>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</si>
  <si>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</si>
  <si>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</si>
  <si>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</si>
  <si>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</si>
  <si>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</si>
  <si>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</si>
  <si>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</si>
  <si>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</si>
  <si>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</si>
  <si>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</si>
  <si>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</si>
  <si>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</si>
  <si>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</si>
  <si>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</si>
  <si>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</si>
  <si>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</si>
  <si>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</si>
  <si>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</si>
  <si>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</si>
  <si>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</si>
  <si>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</si>
  <si>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</si>
  <si>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</si>
  <si>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</si>
  <si>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</si>
  <si>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</si>
  <si>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</si>
  <si>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</si>
  <si>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</si>
  <si>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</si>
  <si>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</si>
  <si>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</si>
  <si>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</si>
  <si>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</si>
  <si>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</si>
  <si>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</si>
  <si>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</si>
  <si>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</si>
  <si>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</si>
  <si>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</si>
  <si>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</si>
  <si>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</si>
  <si>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</si>
  <si>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</si>
  <si>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</si>
  <si>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</si>
  <si>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</si>
  <si>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</si>
  <si>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</si>
  <si>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</si>
  <si>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</si>
  <si>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</si>
  <si>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</si>
  <si>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</si>
  <si>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</si>
  <si>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</si>
  <si>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</si>
  <si>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</si>
  <si>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</si>
  <si>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</si>
  <si>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</si>
  <si>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</si>
  <si>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</si>
  <si>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</si>
  <si>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</si>
  <si>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</si>
  <si>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</si>
  <si>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</si>
  <si>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</si>
  <si>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</si>
  <si>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</si>
  <si>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</si>
  <si>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</si>
  <si>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</si>
  <si>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</si>
  <si>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</si>
  <si>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</si>
  <si>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</si>
  <si>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</si>
  <si>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</si>
  <si>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</si>
  <si>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</si>
  <si>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</si>
  <si>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</si>
  <si>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</si>
  <si>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</si>
  <si>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</si>
  <si>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</si>
  <si>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</si>
  <si>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</si>
  <si>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</si>
  <si>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</si>
  <si>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</si>
  <si>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</si>
  <si>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</si>
  <si>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</si>
  <si>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</si>
  <si>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</si>
  <si>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</si>
  <si>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</si>
  <si>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</si>
  <si>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</si>
  <si>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</si>
  <si>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</si>
  <si>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</si>
  <si>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</si>
  <si>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</si>
  <si>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</si>
  <si>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</si>
  <si>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</si>
  <si>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</si>
  <si>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</si>
  <si>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</si>
  <si>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</si>
  <si>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</si>
  <si>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</si>
  <si>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</si>
  <si>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</si>
  <si>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</si>
  <si>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</si>
  <si>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</si>
  <si>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</si>
  <si>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</si>
  <si>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</si>
  <si>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</si>
  <si>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</si>
  <si>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</si>
  <si>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</si>
  <si>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</si>
  <si>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</si>
  <si>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</si>
  <si>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</si>
  <si>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</si>
  <si>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</si>
  <si>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</si>
  <si>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</si>
  <si>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</si>
  <si>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</si>
  <si>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</si>
  <si>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</si>
  <si>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</si>
  <si>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</si>
  <si>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</si>
  <si>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</si>
  <si>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</si>
  <si>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</si>
  <si>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</si>
  <si>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</si>
  <si>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</si>
  <si>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</si>
  <si>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</si>
  <si>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</si>
  <si>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</si>
  <si>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</si>
  <si>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</si>
  <si>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</si>
  <si>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</si>
  <si>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</si>
  <si>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</si>
  <si>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</si>
  <si>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</si>
  <si>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</si>
  <si>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</si>
  <si>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</si>
  <si>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</si>
  <si>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</si>
  <si>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</si>
  <si>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</si>
  <si>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</si>
  <si>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</si>
  <si>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</si>
  <si>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</si>
  <si>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</si>
  <si>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</si>
  <si>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</si>
  <si>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</si>
  <si>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</si>
  <si>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</si>
  <si>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</si>
  <si>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</si>
  <si>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</si>
  <si>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</si>
  <si>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</si>
  <si>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</si>
  <si>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</si>
  <si>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</si>
  <si>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</si>
  <si>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</si>
  <si>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</si>
  <si>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</si>
  <si>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</si>
  <si>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</si>
  <si>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</si>
  <si>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</si>
  <si>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</si>
  <si>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</si>
  <si>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</si>
  <si>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</si>
  <si>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</si>
  <si>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</si>
  <si>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</si>
  <si>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</si>
  <si>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</si>
  <si>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</si>
  <si>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</si>
  <si>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</si>
  <si>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</si>
  <si>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</si>
  <si>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</si>
  <si>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</si>
  <si>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</si>
  <si>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</si>
  <si>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</si>
  <si>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</si>
  <si>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</si>
  <si>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</si>
  <si>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</si>
  <si>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</si>
  <si>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</si>
  <si>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</si>
  <si>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</si>
  <si>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</si>
  <si>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</si>
  <si>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</si>
  <si>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</si>
  <si>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</si>
  <si>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</si>
  <si>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</si>
  <si>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</si>
  <si>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</si>
  <si>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</si>
  <si>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</si>
  <si>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</si>
  <si>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</si>
  <si>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</si>
  <si>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</si>
  <si>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</si>
  <si>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</si>
  <si>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</si>
  <si>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</si>
  <si>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</si>
  <si>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</si>
  <si>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</si>
  <si>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</si>
  <si>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</si>
  <si>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</si>
  <si>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</si>
  <si>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</si>
  <si>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</si>
  <si>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</si>
  <si>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</si>
  <si>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</si>
  <si>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</si>
  <si>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</si>
  <si>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</si>
  <si>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</si>
  <si>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</si>
  <si>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</si>
  <si>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</si>
  <si>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</si>
  <si>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</si>
  <si>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</si>
  <si>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</si>
  <si>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</si>
  <si>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</si>
  <si>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</si>
  <si>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</si>
  <si>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</si>
  <si>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</si>
  <si>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</si>
  <si>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</si>
  <si>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</si>
  <si>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</si>
  <si>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</si>
  <si>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</si>
  <si>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</si>
  <si>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</si>
  <si>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</si>
  <si>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</si>
  <si>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</si>
  <si>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</si>
  <si>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</si>
  <si>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</si>
  <si>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</si>
  <si>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</si>
  <si>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</si>
  <si>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</si>
  <si>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</si>
  <si>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</si>
  <si>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</si>
  <si>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</si>
  <si>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</si>
  <si>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</si>
  <si>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</si>
  <si>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</si>
  <si>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</si>
  <si>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</si>
  <si>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</si>
  <si>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</si>
  <si>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</si>
  <si>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</si>
  <si>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</si>
  <si>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</si>
  <si>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</si>
  <si>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</si>
  <si>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</si>
  <si>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</si>
  <si>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</si>
  <si>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</si>
  <si>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</si>
  <si>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</si>
  <si>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</si>
  <si>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</si>
  <si>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</si>
  <si>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</si>
  <si>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</si>
  <si>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</si>
  <si>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</si>
  <si>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</si>
  <si>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</si>
  <si>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</si>
  <si>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</si>
  <si>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</si>
  <si>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</si>
  <si>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</si>
  <si>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</si>
  <si>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</si>
  <si>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</si>
  <si>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</si>
  <si>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</si>
  <si>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</si>
  <si>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</si>
  <si>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</si>
  <si>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</si>
  <si>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</si>
  <si>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</si>
  <si>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</si>
  <si>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</si>
  <si>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</si>
  <si>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</si>
  <si>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</si>
  <si>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</si>
  <si>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</si>
  <si>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</si>
  <si>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</si>
  <si>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</si>
  <si>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</si>
  <si>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</si>
  <si>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</si>
  <si>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</si>
  <si>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</si>
  <si>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</si>
  <si>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</si>
  <si>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</si>
  <si>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</si>
  <si>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</si>
  <si>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</si>
  <si>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</si>
  <si>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</si>
  <si>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</si>
  <si>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</si>
  <si>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</si>
  <si>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</si>
  <si>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</si>
  <si>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</si>
  <si>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</si>
  <si>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</si>
  <si>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</si>
  <si>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</si>
  <si>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</si>
  <si>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</si>
  <si>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</si>
  <si>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</si>
  <si>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</si>
  <si>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</si>
  <si>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</si>
  <si>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</si>
  <si>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</si>
  <si>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</si>
  <si>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</si>
  <si>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</si>
  <si>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</si>
  <si>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</si>
  <si>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</si>
  <si>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</si>
  <si>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</si>
  <si>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</si>
  <si>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</si>
  <si>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</si>
  <si>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</si>
  <si>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</si>
  <si>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</si>
  <si>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</si>
  <si>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</si>
  <si>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</si>
  <si>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</si>
  <si>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</si>
  <si>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</si>
  <si>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</si>
  <si>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</si>
  <si>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</si>
  <si>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</si>
  <si>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</si>
  <si>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</si>
  <si>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</si>
  <si>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</si>
  <si>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</si>
  <si>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</si>
  <si>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</si>
  <si>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</si>
  <si>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</si>
  <si>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</si>
  <si>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</si>
  <si>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</si>
  <si>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</si>
  <si>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</si>
  <si>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</si>
  <si>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</si>
  <si>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</si>
  <si>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</si>
  <si>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</si>
  <si>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</si>
  <si>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</si>
  <si>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</si>
  <si>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</si>
  <si>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</si>
  <si>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</si>
  <si>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</si>
  <si>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</si>
  <si>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</si>
  <si>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</si>
  <si>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</si>
  <si>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</si>
  <si>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</si>
  <si>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</si>
  <si>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</si>
  <si>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</si>
  <si>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</si>
  <si>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</si>
  <si>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</si>
  <si>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</si>
  <si>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</si>
  <si>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</si>
  <si>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</si>
  <si>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</si>
  <si>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</si>
  <si>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</si>
  <si>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</si>
  <si>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</si>
  <si>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</si>
  <si>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</si>
  <si>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</si>
  <si>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</si>
  <si>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</si>
  <si>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</si>
  <si>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</si>
  <si>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</si>
  <si>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</si>
  <si>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</si>
  <si>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</si>
  <si>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</si>
  <si>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</si>
  <si>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</si>
  <si>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</si>
  <si>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</si>
  <si>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</si>
  <si>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</si>
  <si>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</si>
  <si>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</si>
  <si>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</si>
  <si>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</si>
  <si>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</si>
  <si>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</si>
  <si>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</si>
  <si>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</si>
  <si>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</si>
  <si>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</si>
  <si>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</si>
  <si>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</si>
  <si>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</si>
  <si>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</si>
  <si>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</si>
  <si>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</si>
  <si>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</si>
  <si>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</si>
  <si>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</si>
  <si>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</si>
  <si>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</si>
  <si>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</si>
  <si>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</si>
  <si>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</si>
  <si>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</si>
  <si>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</si>
  <si>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</si>
  <si>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</si>
  <si>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</si>
  <si>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</si>
  <si>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</si>
  <si>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</si>
  <si>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</si>
  <si>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</si>
  <si>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</si>
  <si>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</si>
  <si>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</si>
  <si>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</si>
  <si>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</si>
  <si>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</si>
  <si>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</si>
  <si>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</si>
  <si>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</si>
  <si>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</si>
  <si>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</si>
  <si>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</si>
  <si>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</si>
  <si>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</si>
  <si>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</si>
  <si>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</si>
  <si>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</si>
  <si>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</si>
  <si>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</si>
  <si>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</si>
  <si>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</si>
  <si>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</si>
  <si>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</si>
  <si>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</si>
  <si>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</si>
  <si>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</si>
  <si>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</si>
  <si>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</si>
  <si>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</si>
  <si>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</si>
  <si>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</si>
  <si>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</si>
  <si>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</si>
  <si>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</si>
  <si>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</si>
  <si>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</si>
  <si>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</si>
  <si>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</si>
  <si>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</si>
  <si>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</si>
  <si>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</si>
  <si>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</si>
  <si>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</si>
  <si>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</si>
  <si>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</si>
  <si>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</si>
  <si>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</si>
  <si>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</si>
  <si>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</si>
  <si>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</si>
  <si>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</si>
  <si>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</si>
  <si>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</si>
  <si>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</si>
  <si>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</si>
  <si>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</si>
  <si>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</si>
  <si>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</si>
  <si>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</si>
  <si>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</si>
  <si>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</si>
  <si>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</si>
  <si>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</si>
  <si>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</si>
  <si>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</si>
  <si>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</si>
  <si>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</si>
  <si>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</si>
  <si>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</si>
  <si>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</si>
  <si>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</si>
  <si>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</si>
  <si>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</si>
  <si>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</si>
  <si>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</si>
  <si>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</si>
  <si>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</si>
  <si>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</si>
  <si>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</si>
  <si>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</si>
  <si>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</si>
  <si>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</si>
  <si>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</si>
  <si>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</si>
  <si>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</si>
  <si>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</si>
  <si>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</si>
  <si>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</si>
  <si>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</si>
  <si>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</si>
  <si>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</si>
  <si>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</si>
  <si>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</si>
  <si>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</si>
  <si>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</si>
  <si>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</si>
  <si>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</si>
  <si>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</si>
  <si>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</si>
  <si>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</si>
  <si>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</si>
  <si>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</si>
  <si>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</si>
  <si>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</si>
  <si>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</si>
  <si>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</si>
  <si>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</si>
  <si>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</si>
  <si>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</si>
  <si>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</si>
  <si>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</si>
  <si>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</si>
  <si>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</si>
  <si>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</si>
  <si>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</si>
  <si>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</si>
  <si>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</si>
  <si>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</si>
  <si>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</si>
  <si>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</si>
  <si>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</si>
  <si>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</si>
  <si>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</si>
  <si>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</si>
  <si>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</si>
  <si>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</si>
  <si>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</si>
  <si>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</si>
  <si>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</si>
  <si>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</si>
  <si>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</si>
  <si>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</si>
  <si>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</si>
  <si>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</si>
  <si>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</si>
  <si>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</si>
  <si>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</si>
  <si>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</si>
  <si>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</si>
  <si>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</si>
  <si>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</si>
  <si>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</si>
  <si>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</si>
  <si>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</si>
  <si>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</si>
  <si>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</si>
  <si>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</si>
  <si>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</si>
  <si>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</si>
  <si>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</si>
  <si>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</si>
  <si>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</si>
  <si>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</si>
  <si>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</si>
  <si>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</si>
  <si>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</si>
  <si>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</si>
  <si>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</si>
  <si>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</si>
  <si>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</si>
  <si>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</si>
  <si>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</si>
  <si>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</si>
  <si>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</si>
  <si>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</si>
  <si>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</si>
  <si>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</si>
  <si>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</si>
  <si>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</si>
  <si>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</si>
  <si>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</si>
  <si>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</si>
  <si>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</si>
  <si>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</si>
  <si>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</si>
  <si>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</si>
  <si>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</si>
  <si>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</si>
  <si>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</si>
  <si>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</si>
  <si>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</si>
  <si>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</si>
  <si>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</si>
  <si>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</si>
  <si>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</si>
  <si>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</si>
  <si>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</si>
  <si>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</si>
  <si>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</si>
  <si>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</si>
  <si>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</si>
  <si>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</si>
  <si>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</si>
  <si>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</si>
  <si>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</si>
  <si>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</si>
  <si>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</si>
  <si>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</si>
  <si>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</si>
  <si>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</si>
  <si>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</si>
  <si>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</si>
  <si>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</si>
  <si>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</si>
  <si>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</si>
  <si>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</si>
  <si>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</si>
  <si>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</si>
  <si>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</si>
  <si>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</si>
  <si>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</si>
  <si>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</si>
  <si>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</si>
  <si>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</si>
  <si>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</si>
  <si>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</si>
  <si>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</si>
  <si>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</si>
  <si>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</si>
  <si>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</si>
  <si>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</si>
  <si>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</si>
  <si>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</si>
  <si>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</si>
  <si>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</si>
  <si>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</si>
  <si>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</si>
  <si>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</si>
  <si>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</si>
  <si>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</si>
  <si>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</si>
  <si>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</si>
  <si>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</si>
  <si>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</si>
  <si>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</si>
  <si>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</si>
  <si>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</si>
  <si>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</si>
  <si>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</si>
  <si>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</si>
  <si>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</si>
  <si>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</si>
  <si>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</si>
  <si>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</si>
  <si>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</si>
  <si>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</si>
  <si>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</si>
  <si>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</si>
  <si>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</si>
  <si>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</si>
  <si>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</si>
  <si>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</si>
  <si>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</si>
  <si>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</si>
  <si>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</si>
  <si>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</si>
  <si>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</si>
  <si>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</si>
  <si>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</si>
  <si>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</si>
  <si>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</si>
  <si>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</si>
  <si>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</si>
  <si>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</si>
  <si>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</si>
  <si>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</si>
  <si>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</si>
  <si>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</si>
  <si>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</si>
  <si>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</si>
  <si>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</si>
  <si>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</si>
  <si>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</si>
  <si>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</si>
  <si>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</si>
  <si>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</si>
  <si>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</si>
  <si>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</si>
  <si>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</si>
  <si>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</si>
  <si>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</si>
  <si>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</si>
  <si>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</si>
  <si>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</si>
  <si>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</si>
  <si>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</si>
  <si>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</si>
  <si>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</si>
  <si>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</si>
  <si>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</si>
  <si>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</si>
  <si>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</si>
  <si>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</si>
  <si>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</si>
  <si>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</si>
  <si>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</si>
  <si>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</si>
  <si>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</si>
  <si>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</si>
  <si>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</si>
  <si>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</si>
  <si>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</si>
  <si>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</si>
  <si>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</si>
  <si>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</si>
  <si>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</si>
  <si>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</si>
  <si>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</si>
  <si>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</si>
  <si>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</si>
  <si>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</si>
  <si>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</si>
  <si>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</si>
  <si>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</si>
  <si>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</si>
  <si>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</si>
  <si>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</si>
  <si>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</si>
  <si>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</si>
  <si>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</si>
  <si>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</si>
  <si>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</si>
  <si>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</si>
  <si>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</si>
  <si>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</si>
  <si>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</si>
  <si>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</si>
  <si>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</si>
  <si>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</si>
  <si>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</si>
  <si>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</si>
  <si>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</si>
  <si>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</si>
  <si>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</si>
  <si>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</si>
  <si>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</si>
  <si>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</si>
  <si>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</si>
  <si>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</si>
  <si>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</si>
  <si>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</si>
  <si>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</si>
  <si>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</si>
  <si>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</si>
  <si>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</si>
  <si>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</si>
  <si>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</si>
  <si>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</si>
  <si>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</si>
  <si>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</si>
  <si>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</si>
  <si>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</si>
  <si>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</si>
  <si>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</si>
  <si>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</si>
  <si>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</si>
  <si>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</si>
  <si>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</si>
  <si>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</si>
  <si>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</si>
  <si>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</si>
  <si>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</si>
  <si>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</si>
  <si>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</si>
  <si>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</si>
  <si>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</si>
  <si>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</si>
  <si>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</si>
  <si>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</si>
  <si>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</si>
  <si>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</si>
  <si>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</si>
  <si>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</si>
  <si>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</si>
  <si>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</si>
  <si>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</si>
  <si>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</si>
  <si>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</si>
  <si>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</si>
  <si>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</si>
  <si>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</si>
  <si>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</si>
  <si>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</si>
  <si>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</si>
  <si>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</si>
  <si>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</si>
  <si>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</si>
  <si>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</si>
  <si>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</si>
  <si>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</si>
  <si>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</si>
  <si>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</si>
  <si>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</si>
  <si>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</si>
  <si>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</si>
  <si>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</si>
  <si>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</si>
  <si>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</si>
  <si>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</si>
  <si>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</si>
  <si>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</si>
  <si>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</si>
  <si>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</si>
  <si>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</si>
  <si>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</si>
  <si>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</si>
  <si>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</si>
  <si>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</si>
  <si>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</si>
  <si>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</si>
  <si>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</si>
  <si>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</si>
  <si>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</si>
  <si>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</si>
  <si>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</si>
  <si>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</si>
  <si>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</si>
  <si>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</si>
  <si>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</si>
  <si>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</si>
  <si>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</si>
  <si>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</si>
  <si>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</si>
  <si>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</si>
  <si>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</si>
  <si>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</si>
  <si>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</si>
  <si>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</si>
  <si>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</si>
  <si>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</si>
  <si>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</si>
  <si>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</si>
  <si>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</si>
  <si>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</si>
  <si>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</si>
  <si>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</si>
  <si>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</si>
  <si>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</si>
  <si>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</si>
  <si>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</si>
  <si>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</si>
  <si>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</si>
  <si>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</si>
  <si>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</si>
  <si>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</si>
  <si>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</si>
  <si>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</si>
  <si>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</si>
  <si>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</si>
  <si>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</si>
  <si>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</si>
  <si>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</si>
  <si>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</si>
  <si>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</si>
  <si>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</si>
  <si>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</si>
  <si>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</si>
  <si>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PCM-20251019-00000787</t>
  </si>
  <si>
    <t>ETA 100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</si>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</sst>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7" totalsRowShown="0" headerRowDxfId="31" dataDxfId="30" headerRowBorderDxfId="28" tableBorderDxfId="29">
  <autoFilter ref="A1:L5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286.45626956018532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5.9609570601824089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1.5864467590290587E-2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45949.404695486111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45949.404695486111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45949.404695486111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45949.404695486111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45949.404695486111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45949.404695486111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45949.404695486111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45949.404695486111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45949.404695486111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45949.404695486111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45949.404695486111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45949.404695486111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45949.404695486111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45949.404695486111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45949.404695486111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45949.404695486111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45949.404695486111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45949.404695486111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45949.404695486111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45949.404695486111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45949.404695486111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45949.404695486111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45949.404695486111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45949.404695486111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45949.404695486111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45949.404695486111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45949.404695486111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45949.404695486111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45949.404695486111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45949.404695486111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45949.404695486111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45949.404695486111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45949.404695486111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45949.404695486111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45949.404695486111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45949.404695486111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45949.404695486111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45949.404695486111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45949.404695486111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45949.404695486111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45949.404695486111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45949.404695486111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45949.404695486111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45949.404695486111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45949.404695486111</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45949.404695486111</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45949.404695486111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45949.404695486111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45949.404695486111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45949.404695486111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45949.404695486111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45949.404695486111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45949.404695486111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45949.404695486111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45949.404695486111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45949.404695486111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45949.404695486111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45949.404695486111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45949.404695486111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45949.404695486111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45949.404695486111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45949.404695486111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45949.404695486111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45949.404695486111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45949.404695486111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45949.404695486111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45949.404695486111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45949.404695486111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45949.404695486111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45949.404695486111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45949.404695486111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45949.404695486111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45949.404695486111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45949.404695486111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45949.404695486111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45949.404695486111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45949.404695486111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45949.404695486111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45949.404695486111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45949.404695486111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45949.404695486111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45949.404695486111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45949.404695486111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45949.404695486111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45949.404695486111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45949.404695486111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45949.404695486111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45949.404695486111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45949.404695486111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45949.404695486111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45949.404695486111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45949.404695486111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45949.404695486111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45949.404695486111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45949.404695486111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45949.404695486111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45949.404695486111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45949.404695486111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45949.404695486111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45949.404695486111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45949.404695486111</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45949.404695486111</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D3E4F681-0DEA-4FC2-B786-A8A0B5FAE34D}"/>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K11" sqref="K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142.67761215278006</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124.40485752314999</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4.9089200231464929</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4.0632986114360392E-2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39059</v>
      </c>
      <c r="B7" s="18" t="str">
        <f>IFERROR(VLOOKUP(D7,DB!A:K,11,0),"")</f>
        <v>R2</v>
      </c>
      <c r="C7" s="18">
        <v>6</v>
      </c>
      <c r="D7" s="18" t="s">
        <v>28241</v>
      </c>
      <c r="E7" s="116" t="s">
        <v>39048</v>
      </c>
      <c r="F7" s="117">
        <v>45949.391793981478</v>
      </c>
      <c r="G7" s="118">
        <f ca="1">IFERROR(NOW()-F7,"-")</f>
        <v>1.2901504633191507E-2</v>
      </c>
      <c r="H7" s="117">
        <v>45949.385416666664</v>
      </c>
      <c r="I7" s="18" t="str">
        <f>IFERROR(VLOOKUP(D7,DB!A:F,6,0),"")</f>
        <v>SCECO</v>
      </c>
      <c r="J7" s="18" t="str">
        <f>IFERROR(VLOOKUP(D7,DB!A:G,7,0),"")</f>
        <v>No BB Shifted+No BB Design</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45949.404695486111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45949.404695486111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45949.404695486111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45949.404695486111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45949.404695486111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45949.404695486111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45949.404695486111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45949.404695486111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45949.404695486111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45949.404695486111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45949.404695486111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45949.404695486111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45949.404695486111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45949.404695486111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45949.404695486111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45949.404695486111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45949.404695486111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45949.404695486111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45949.404695486111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45949.404695486111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45949.404695486111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45949.404695486111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45949.404695486111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45949.404695486111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45949.404695486111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45949.404695486111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45949.404695486111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45949.404695486111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45949.404695486111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45949.404695486111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45949.404695486111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45949.404695486111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45949.404695486111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45949.404695486111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45949.404695486111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45949.404695486111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45949.404695486111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45949.404695486111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45949.404695486111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45949.404695486111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45949.404695486111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45949.404695486111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45949.404695486111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45949.404695486111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45949.404695486111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45949.404695486111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45949.404695486111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45949.404695486111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45949.404695486111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45949.404695486111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45949.404695486111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45949.404695486111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45949.404695486111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45949.404695486111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45949.404695486111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45949.404695486111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45949.404695486111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45949.404695486111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45949.404695486111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45949.404695486111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45949.404695486111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45949.404695486111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45949.404695486111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45949.404695486111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45949.404695486111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45949.404695486111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45949.404695486111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45949.404695486111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45949.404695486111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45949.404695486111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45949.404695486111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45949.404695486111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45949.404695486111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45949.404695486111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45949.404695486111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45949.404695486111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45949.404695486111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45949.404695486111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45949.404695486111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45949.404695486111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45949.404695486111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45949.404695486111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45949.404695486111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45949.404695486111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45949.404695486111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45949.404695486111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45949.404695486111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45949.404695486111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45949.404695486111</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45949.404695486111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45949.404695486111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45949.404695486111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45949.404695486111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45949.404695486111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45949.404695486111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45949.404695486111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45949.404695486111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45949.404695486111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45949.404695486111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45949.404695486111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45949.404695486111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45949.404695486111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45949.404695486111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45949.404695486111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45949.404695486111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45949.404695486111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45949.404695486111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45949.404695486111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45949.404695486111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45949.404695486111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45949.404695486111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45949.404695486111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45949.404695486111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45949.404695486111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45949.404695486111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45949.404695486111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45949.404695486111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45949.404695486111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45949.404695486111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45949.404695486111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45949.404695486111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45949.404695486111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45949.404695486111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45949.404695486111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45949.404695486111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45949.404695486111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45949.404695486111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45949.404695486111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45949.404695486111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45949.404695486111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45949.404695486111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45949.404695486111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45949.404695486111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45949.404695486111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45949.404695486111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45949.404695486111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45949.404695486111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45949.404695486111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45949.404695486111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45949.404695486111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45949.404695486111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45949.404695486111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45949.404695486111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45949.404695486111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45949.404695486111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45949.404695486111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45949.404695486111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45949.404695486111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45949.404695486111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45949.404695486111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45949.404695486111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45949.404695486111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45949.404695486111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45949.404695486111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45949.404695486111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45949.404695486111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45949.404695486111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45949.404695486111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45949.404695486111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45949.404695486111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45949.404695486111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45949.404695486111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45949.404695486111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45949.404695486111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45949.404695486111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45949.404695486111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45949.404695486111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45949.404695486111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45949.404695486111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45949.404695486111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45949.404695486111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45949.404695486111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45949.404695486111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45949.404695486111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45949.404695486111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45949.404695486111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45949.404695486111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45949.404695486111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45949.404695486111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45949.404695486111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45949.404695486111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45949.404695486111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45949.404695486111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45949.404695486111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45949.404695486111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45949.404695486111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45949.404695486111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45949.404695486111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45949.404695486111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45949.404695486111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45949.404695486111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45949.404695486111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45949.404695486111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45949.404695486111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45949.404695486111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45949.404695486111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45949.404695486111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45949.404695486111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45949.404695486111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45949.404695486111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45949.404695486111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45949.404695486111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45949.404695486111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45949.404695486111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45949.404695486111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45949.404695486111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45949.404695486111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45949.404695486111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45949.404695486111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45949.404695486111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45949.404695486111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45949.404695486111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45949.404695486111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45949.404695486111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45949.404695486111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45949.404695486111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45949.404695486111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45949.404695486111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45949.404695486111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45949.404695486111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45949.404695486111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45949.404695486111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45949.404695486111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45949.404695486111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45949.404695486111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45949.404695486111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45949.404695486111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45949.404695486111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45949.404695486111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45949.404695486111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45949.404695486111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45949.404695486111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45949.404695486111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45949.404695486111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45949.404695486111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45949.404695486111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45949.404695486111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45949.404695486111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45949.404695486111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45949.404695486111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45949.404695486111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45949.404695486111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45949.404695486111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45949.404695486111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45949.404695486111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45949.404695486111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45949.404695486111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45949.404695486111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45949.404695486111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45949.404695486111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45949.404695486111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45949.404695486111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45949.404695486111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45949.404695486111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45949.404695486111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45949.404695486111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45949.404695486111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45949.404695486111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45949.404695486111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45949.404695486111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45949.404695486111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45949.404695486111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45949.404695486111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45949.404695486111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45949.404695486111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45949.404695486111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45949.404695486111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45949.404695486111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45949.404695486111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45949.404695486111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45949.404695486111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45949.404695486111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45949.404695486111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45949.404695486111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45949.404695486111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45949.404695486111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45949.404695486111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45949.404695486111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45949.404695486111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45949.404695486111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45949.404695486111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45949.404695486111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45949.404695486111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45949.404695486111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45949.404695486111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45949.404695486111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45949.404695486111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45949.404695486111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45949.404695486111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45949.404695486111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45949.404695486111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45949.404695486111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45949.404695486111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45949.404695486111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45949.404695486111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45949.404695486111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45949.404695486111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45949.404695486111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45949.404695486111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45949.404695486111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45949.404695486111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45949.404695486111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45949.404695486111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45949.404695486111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45949.404695486111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45949.404695486111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45949.404695486111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45949.404695486111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45949.404695486111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45949.404695486111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45949.404695486111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45949.404695486111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45949.404695486111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45949.404695486111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45949.404695486111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45949.404695486111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45949.404695486111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45949.404695486111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45949.404695486111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45949.404695486111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45949.404695486111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45949.404695486111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45949.404695486111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45949.404695486111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45949.404695486111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45949.404695486111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45949.404695486111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45949.404695486111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45949.404695486111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45949.404695486111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45949.404695486111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45949.404695486111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45949.404695486111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45949.404695486111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45949.404695486111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45949.404695486111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45949.404695486111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45949.404695486111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45949.404695486111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45949.404695486111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45949.404695486111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45949.404695486111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45949.404695486111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45949.404695486111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45949.404695486111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45949.404695486111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45949.404695486111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45949.404695486111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45949.404695486111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45949.404695486111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45949.404695486111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45949.404695486111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45949.404695486111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45949.404695486111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45949.404695486111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45949.404695486111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45949.404695486111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45949.404695486111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45949.404695486111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45949.404695486111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45949.404695486111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45949.404695486111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45949.404695486111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45949.404695486111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45949.404695486111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45949.404695486111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45949.404695486111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45949.404695486111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45949.404695486111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45949.404695486111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45949.404695486111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45949.404695486111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45949.404695486111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45949.404695486111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45949.404695486111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45949.404695486111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45949.404695486111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45949.404695486111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45949.404695486111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45949.404695486111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45949.404695486111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45949.404695486111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45949.404695486111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45949.404695486111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45949.404695486111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45949.404695486111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45949.404695486111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45949.404695486111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45949.404695486111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45949.404695486111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45949.404695486111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45949.404695486111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45949.404695486111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45949.404695486111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45949.404695486111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45949.404695486111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45949.404695486111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45949.404695486111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45949.404695486111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45949.404695486111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45949.404695486111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45949.404695486111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45949.404695486111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45949.404695486111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45949.404695486111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45949.404695486111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45949.404695486111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45949.404695486111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45949.404695486111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45949.404695486111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45949.404695486111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45949.404695486111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45949.404695486111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45949.404695486111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45949.404695486111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45949.404695486111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45949.404695486111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45949.404695486111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45949.404695486111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45949.404695486111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45949.404695486111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45949.404695486111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45949.404695486111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45949.404695486111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45949.404695486111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45949.404695486111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45949.404695486111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45949.404695486111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45949.404695486111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45949.404695486111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45949.404695486111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45949.404695486111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45949.404695486111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45949.404695486111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45949.404695486111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45949.404695486111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45949.404695486111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45949.404695486111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45949.404695486111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45949.404695486111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45949.404695486111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45949.404695486111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45949.404695486111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45949.404695486111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45949.404695486111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45949.404695486111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45949.404695486111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45949.404695486111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45949.404695486111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45949.404695486111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45949.404695486111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45949.404695486111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45949.404695486111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45949.404695486111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45949.404695486111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45949.404695486111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45949.404695486111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45949.404695486111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45949.404695486111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45949.404695486111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45949.404695486111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45949.404695486111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45949.404695486111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45949.404695486111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45949.404695486111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45949.404695486111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45949.404695486111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45949.404695486111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45949.404695486111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45949.404695486111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45949.404695486111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45949.404695486111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45949.404695486111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45949.404695486111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45949.404695486111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45949.404695486111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45949.404695486111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45949.404695486111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45949.404695486111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45949.404695486111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45949.404695486111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45949.404695486111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45949.404695486111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45949.404695486111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45949.404695486111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45949.404695486111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45949.404695486111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45949.404695486111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45949.404695486111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45949.404695486111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45949.404695486111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45949.404695486111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45949.404695486111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45949.404695486111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45949.404695486111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45949.404695486111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45949.404695486111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45949.404695486111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45949.404695486111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45949.404695486111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45949.404695486111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45949.404695486111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45949.404695486111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45949.404695486111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45949.404695486111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45949.404695486111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45949.404695486111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45949.404695486111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45949.404695486111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45949.404695486111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45949.404695486111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45949.404695486111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45949.404695486111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45949.404695486111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45949.404695486111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45949.404695486111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45949.404695486111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45949.404695486111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45949.404695486111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45949.404695486111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45949.404695486111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45949.404695486111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45949.404695486111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45949.404695486111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45949.404695486111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45949.404695486111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45949.404695486111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45949.404695486111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45949.404695486111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45949.404695486111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45949.404695486111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45949.404695486111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45949.404695486111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45949.404695486111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45949.404695486111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45949.404695486111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45949.404695486111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45949.404695486111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45949.404695486111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45949.404695486111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45949.404695486111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45949.404695486111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45949.404695486111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45949.404695486111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45949.404695486111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45949.404695486111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45949.404695486111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45949.404695486111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45949.404695486111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45949.404695486111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45949.404695486111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45949.404695486111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45949.404695486111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45949.404695486111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45949.404695486111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45949.404695486111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45949.404695486111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45949.404695486111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45949.404695486111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45949.404695486111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45949.404695486111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45949.404695486111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45949.404695486111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45949.404695486111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45949.404695486111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45949.404695486111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45949.404695486111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45949.404695486111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45949.404695486111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45949.404695486111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45949.404695486111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45949.404695486111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45949.404695486111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45949.404695486111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45949.404695486111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45949.404695486111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45949.404695486111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45949.404695486111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45949.404695486111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45949.404695486111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45949.404695486111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45949.404695486111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45949.404695486111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45949.404695486111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45949.404695486111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45949.404695486111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45949.404695486111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45949.404695486111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45949.404695486111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45949.404695486111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45949.404695486111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45949.404695486111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45949.404695486111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45949.404695486111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45949.404695486111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45949.404695486111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45949.404695486111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45949.404695486111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45949.404695486111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45949.404695486111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45949.404695486111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45949.404695486111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45949.404695486111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45949.404695486111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45949.404695486111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45949.404695486111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45949.404695486111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45949.404695486111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45949.404695486111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45949.404695486111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45949.404695486111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45949.404695486111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45949.404695486111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45949.404695486111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45949.404695486111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45949.404695486111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45949.404695486111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45949.404695486111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45949.404695486111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45949.404695486111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45949.404695486111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45949.404695486111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45949.404695486111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45949.404695486111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45949.404695486111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45949.404695486111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45949.404695486111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45949.404695486111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45949.404695486111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45949.404695486111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45949.404695486111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45949.404695486111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45949.404695486111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45949.404695486111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45949.404695486111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45949.404695486111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45949.404695486111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45949.404695486111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45949.404695486111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45949.404695486111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45949.404695486111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45949.404695486111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45949.404695486111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45949.404695486111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45949.404695486111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45949.404695486111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45949.404695486111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45949.404695486111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45949.404695486111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45949.404695486111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45949.404695486111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45949.404695486111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45949.404695486111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45949.404695486111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45949.404695486111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45949.404695486111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45949.404695486111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45949.404695486111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45949.404695486111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45949.404695486111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45949.404695486111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45949.404695486111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45949.404695486111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45949.404695486111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45949.404695486111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45949.404695486111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45949.404695486111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45949.404695486111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45949.404695486111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45949.404695486111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45949.404695486111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45949.404695486111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45949.404695486111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45949.404695486111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45949.404695486111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45949.404695486111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45949.404695486111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45949.404695486111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45949.404695486111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45949.404695486111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45949.404695486111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45949.404695486111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45949.404695486111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45949.404695486111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45949.404695486111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45949.404695486111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45949.404695486111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45949.404695486111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45949.404695486111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45949.404695486111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45949.404695486111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45949.404695486111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45949.404695486111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45949.404695486111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45949.404695486111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45949.404695486111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45949.404695486111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45949.404695486111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45949.404695486111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45949.404695486111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45949.404695486111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45949.404695486111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45949.404695486111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45949.404695486111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45949.404695486111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45949.404695486111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45949.404695486111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45949.404695486111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45949.404695486111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45949.404695486111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45949.404695486111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45949.404695486111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45949.404695486111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45949.404695486111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45949.404695486111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45949.404695486111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45949.404695486111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45949.404695486111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45949.404695486111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45949.404695486111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45949.404695486111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45949.404695486111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45949.404695486111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45949.404695486111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45949.404695486111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45949.404695486111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45949.404695486111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45949.404695486111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45949.404695486111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45949.404695486111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45949.404695486111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45949.404695486111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45949.404695486111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45949.404695486111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45949.404695486111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45949.404695486111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45949.404695486111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45949.404695486111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45949.404695486111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45949.404695486111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45949.404695486111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45949.404695486111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45949.404695486111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45949.404695486111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45949.404695486111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45949.404695486111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45949.404695486111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45949.404695486111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45949.404695486111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45949.404695486111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45949.404695486111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45949.404695486111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45949.404695486111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45949.404695486111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45949.404695486111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45949.404695486111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45949.404695486111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45949.404695486111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45949.404695486111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45949.404695486111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45949.404695486111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45949.404695486111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45949.404695486111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45949.404695486111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45949.404695486111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45949.404695486111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45949.404695486111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45949.404695486111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45949.404695486111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45949.404695486111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45949.404695486111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45949.404695486111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45949.404695486111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45949.404695486111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45949.404695486111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45949.404695486111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45949.404695486111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45949.404695486111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45949.404695486111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45949.404695486111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45949.404695486111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45949.404695486111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45949.404695486111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45949.404695486111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45949.404695486111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45949.404695486111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45949.404695486111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45949.404695486111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45949.404695486111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45949.404695486111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45949.404695486111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45949.404695486111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45949.404695486111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45949.404695486111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45949.404695486111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45949.404695486111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45949.404695486111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45949.404695486111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45949.404695486111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45949.404695486111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45949.404695486111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45949.404695486111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45949.404695486111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45949.404695486111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45949.404695486111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45949.404695486111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45949.404695486111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45949.404695486111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45949.404695486111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45949.404695486111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45949.404695486111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45949.404695486111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45949.404695486111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45949.404695486111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45949.404695486111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45949.404695486111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45949.404695486111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45949.404695486111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45949.404695486111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45949.404695486111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45949.404695486111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45949.404695486111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45949.404695486111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45949.404695486111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45949.404695486111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45949.404695486111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45949.404695486111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45949.404695486111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45949.404695486111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45949.404695486111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45949.404695486111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45949.404695486111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45949.404695486111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45949.404695486111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45949.404695486111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45949.404695486111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45949.404695486111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45949.404695486111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45949.404695486111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45949.404695486111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45949.404695486111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45949.404695486111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45949.404695486111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45949.404695486111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45949.404695486111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45949.404695486111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45949.404695486111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45949.404695486111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45949.404695486111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45949.404695486111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45949.404695486111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45949.404695486111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45949.404695486111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45949.404695486111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45949.404695486111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45949.404695486111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45949.404695486111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45949.404695486111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45949.404695486111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45949.404695486111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45949.404695486111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45949.404695486111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45949.404695486111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45949.404695486111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45949.404695486111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45949.404695486111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45949.404695486111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45949.404695486111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45949.404695486111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45949.404695486111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45949.404695486111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45949.404695486111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45949.404695486111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45949.404695486111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45949.404695486111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45949.404695486111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45949.404695486111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45949.404695486111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45949.404695486111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45949.404695486111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45949.404695486111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45949.404695486111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45949.404695486111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45949.404695486111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45949.404695486111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45949.404695486111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45949.404695486111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45949.404695486111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45949.404695486111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45949.404695486111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45949.404695486111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45949.404695486111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45949.404695486111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45949.404695486111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45949.404695486111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45949.404695486111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45949.404695486111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45949.404695486111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45949.404695486111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45949.404695486111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45949.404695486111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45949.404695486111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45949.404695486111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45949.404695486111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45949.404695486111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45949.404695486111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45949.404695486111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45949.404695486111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45949.404695486111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45949.404695486111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45949.404695486111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45949.404695486111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45949.404695486111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45949.404695486111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45949.404695486111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45949.404695486111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45949.404695486111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45949.404695486111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45949.404695486111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45949.404695486111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45949.404695486111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45949.404695486111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45949.404695486111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45949.404695486111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45949.404695486111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45949.404695486111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45949.404695486111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45949.404695486111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45949.404695486111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45949.404695486111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45949.404695486111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45949.404695486111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45949.404695486111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45949.404695486111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45949.404695486111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45949.404695486111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45949.404695486111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45949.404695486111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45949.404695486111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45949.404695486111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45949.404695486111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45949.404695486111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45949.404695486111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45949.404695486111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45949.404695486111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45949.404695486111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45949.404695486111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45949.404695486111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45949.404695486111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45949.404695486111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45949.404695486111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45949.404695486111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45949.404695486111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45949.404695486111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45949.404695486111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45949.404695486111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45949.404695486111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45949.404695486111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45949.404695486111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45949.404695486111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45949.404695486111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45949.404695486111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45949.404695486111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45949.404695486111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45949.404695486111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45949.404695486111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45949.404695486111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45949.404695486111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45949.404695486111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45949.404695486111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45949.404695486111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45949.404695486111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45949.404695486111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45949.404695486111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45949.404695486111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45949.404695486111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45949.404695486111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45949.404695486111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45949.404695486111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45949.404695486111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45949.404695486111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45949.404695486111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45949.404695486111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45949.404695486111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45949.404695486111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45949.404695486111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45949.404695486111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45949.404695486111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45949.404695486111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45949.404695486111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45949.404695486111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45949.404695486111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45949.404695486111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45949.404695486111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45949.404695486111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45949.404695486111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45949.404695486111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45949.404695486111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45949.404695486111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45949.404695486111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45949.404695486111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45949.404695486111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45949.404695486111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45949.404695486111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45949.404695486111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45949.404695486111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45949.404695486111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45949.404695486111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45949.404695486111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45949.404695486111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45949.404695486111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45949.404695486111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45949.404695486111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45949.404695486111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45949.404695486111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45949.404695486111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45949.404695486111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45949.404695486111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45949.404695486111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45949.404695486111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45949.404695486111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45949.404695486111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45949.404695486111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45949.404695486111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45949.404695486111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45949.404695486111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45949.404695486111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45949.404695486111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45949.404695486111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45949.404695486111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45949.404695486111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45949.404695486111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45949.404695486111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45949.404695486111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45949.404695486111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45949.404695486111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45949.404695486111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45949.404695486111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45949.404695486111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45949.404695486111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45949.404695486111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45949.404695486111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45949.404695486111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45949.404695486111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45949.404695486111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45949.404695486111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45949.404695486111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45949.404695486111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45949.404695486111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45949.404695486111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45949.404695486111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45949.404695486111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45949.404695486111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45949.404695486111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45949.404695486111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45949.404695486111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45949.404695486111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45949.404695486111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45949.404695486111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45949.404695486111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45949.404695486111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45949.404695486111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45949.404695486111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45949.404695486111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45949.404695486111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45949.404695486111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45949.404695486111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45949.404695486111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45949.404695486111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45949.404695486111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45949.404695486111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45949.404695486111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45949.404695486111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45949.404695486111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45949.404695486111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45949.404695486111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45949.404695486111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45949.404695486111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45949.404695486111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45949.404695486111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45949.404695486111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45949.404695486111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45949.404695486111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45949.404695486111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45949.404695486111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45949.404695486111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45949.404695486111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45949.404695486111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45949.404695486111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45949.404695486111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45949.404695486111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45949.404695486111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45949.404695486111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45949.404695486111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45949.404695486111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45949.404695486111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45949.404695486111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45949.404695486111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45949.404695486111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45949.404695486111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45949.404695486111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45949.404695486111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45949.404695486111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45949.404695486111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45949.404695486111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45949.404695486111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45949.404695486111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45949.404695486111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45949.404695486111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45949.404695486111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45949.404695486111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45949.404695486111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45949.404695486111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45949.404695486111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45949.404695486111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45949.404695486111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45949.404695486111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45949.404695486111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45949.404695486111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45949.404695486111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45949.404695486111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45949.404695486111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45949.404695486111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45949.404695486111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45949.404695486111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45949.404695486111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45949.404695486111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45949.404695486111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45949.404695486111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45949.404695486111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45949.404695486111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45949.404695486111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45949.404695486111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45949.404695486111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45949.404695486111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45949.404695486111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45949.404695486111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45949.404695486111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45949.404695486111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45949.404695486111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45949.404695486111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45949.404695486111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45949.404695486111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45949.404695486111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45949.404695486111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45949.404695486111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45949.404695486111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45949.404695486111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45949.404695486111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45949.404695486111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45949.404695486111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45949.404695486111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45949.404695486111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45949.404695486111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45949.404695486111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45949.404695486111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45949.404695486111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45949.404695486111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45949.404695486111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45949.404695486111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45949.404695486111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45949.404695486111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45949.404695486111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45949.404695486111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45949.404695486111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45949.404695486111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45949.404695486111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45949.404695486111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45949.404695486111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45949.404695486111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45949.404695486111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45949.404695486111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45949.404695486111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45949.404695486111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45949.404695486111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45949.404695486111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45949.404695486111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45949.404695486111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45949.404695486111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45949.404695486111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45949.404695486111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45949.404695486111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45949.404695486111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45949.404695486111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45949.404695486111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45949.404695486111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45949.404695486111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45949.404695486111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45949.404695486111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45949.404695486111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45949.404695486111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45949.404695486111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45949.404695486111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45949.404695486111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45949.404695486111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45949.404695486111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45949.404695486111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45949.404695486111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45949.404695486111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45949.404695486111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45949.404695486111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45949.404695486111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45949.404695486111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45949.404695486111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45949.404695486111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45949.404695486111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45949.404695486111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45949.404695486111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45949.404695486111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45949.404695486111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45949.404695486111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45949.404695486111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45949.404695486111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45949.404695486111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45949.404695486111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45949.404695486111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45949.404695486111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45949.404695486111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45949.404695486111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45949.404695486111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45949.404695486111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45949.404695486111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45949.404695486111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45949.404695486111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45949.404695486111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45949.404695486111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45949.404695486111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45949.404695486111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45949.404695486111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45949.404695486111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45949.404695486111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45949.404695486111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45949.404695486111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45949.404695486111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45949.404695486111</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245.92397789351526</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2</v>
      </c>
      <c r="D3" s="123" t="s">
        <v>28178</v>
      </c>
      <c r="E3" s="100" t="s">
        <v>38964</v>
      </c>
      <c r="F3" s="125">
        <v>45947.495092592595</v>
      </c>
      <c r="G3" s="126">
        <f ca="1">IFERROR(NOW()-F3,"")</f>
        <v>1.9096028935164213</v>
      </c>
      <c r="H3" s="125">
        <v>45947.457812499997</v>
      </c>
      <c r="I3" s="121" t="str">
        <f>IFERROR(VLOOKUP(D3,DB!A:F,6,0),"")</f>
        <v>SCECO</v>
      </c>
      <c r="J3" s="121" t="str">
        <f>IFERROR(VLOOKUP(D3,DB!A:G,7,0),"")</f>
        <v>Dead</v>
      </c>
      <c r="K3" s="127" t="s">
        <v>39064</v>
      </c>
      <c r="L3" s="123" t="str">
        <f>IFERROR(VLOOKUP(D3,DB!A:I,9,0),"")</f>
        <v>Latis</v>
      </c>
    </row>
    <row r="4" spans="1:16" ht="15" customHeight="1">
      <c r="A4" s="121" t="s">
        <v>39065</v>
      </c>
      <c r="B4" s="121" t="str">
        <f>IFERROR(VLOOKUP(D4,DB!A:K,11,0),"")</f>
        <v>R4</v>
      </c>
      <c r="C4" s="122">
        <v>3</v>
      </c>
      <c r="D4" s="123" t="s">
        <v>35060</v>
      </c>
      <c r="E4" s="100" t="s">
        <v>38964</v>
      </c>
      <c r="F4" s="125"/>
      <c r="G4" s="126">
        <f ca="1">IFERROR(NOW()-F4,"")</f>
        <v>45949.404695486111</v>
      </c>
      <c r="H4" s="125">
        <v>45948.956307870372</v>
      </c>
      <c r="I4" s="121" t="str">
        <f>IFERROR(VLOOKUP(D4,DB!A:F,6,0),"")</f>
        <v>Generator-SG</v>
      </c>
      <c r="J4" s="121" t="str">
        <f>IFERROR(VLOOKUP(D4,DB!A:G,7,0),"")</f>
        <v>No BB Shifted</v>
      </c>
      <c r="K4" s="127" t="s">
        <v>39066</v>
      </c>
      <c r="L4" s="123" t="str">
        <f>IFERROR(VLOOKUP(D4,DB!A:I,9,0),"")</f>
        <v>Latis</v>
      </c>
    </row>
    <row r="5" spans="1:16" ht="15" customHeight="1">
      <c r="A5" s="121" t="s">
        <v>39065</v>
      </c>
      <c r="B5" s="121" t="str">
        <f>IFERROR(VLOOKUP(D5,DB!A:K,11,0),"")</f>
        <v>R4</v>
      </c>
      <c r="C5" s="122">
        <v>1</v>
      </c>
      <c r="D5" s="127" t="s">
        <v>35720</v>
      </c>
      <c r="E5" s="100" t="s">
        <v>38964</v>
      </c>
      <c r="F5" s="125"/>
      <c r="G5" s="126">
        <f ca="1">IFERROR(NOW()-F5,"")</f>
        <v>45949.404695486111</v>
      </c>
      <c r="H5" s="125">
        <v>45949.301261574074</v>
      </c>
      <c r="I5" s="121" t="str">
        <f>IFERROR(VLOOKUP(D5,DB!A:F,6,0),"")</f>
        <v>Generator-SG</v>
      </c>
      <c r="J5" s="121" t="str">
        <f>IFERROR(VLOOKUP(D5,DB!A:G,7,0),"")</f>
        <v>Dead</v>
      </c>
      <c r="K5" s="127" t="s">
        <v>39066</v>
      </c>
      <c r="L5" s="123" t="str">
        <f>IFERROR(VLOOKUP(D5,DB!A:I,9,0),"")</f>
        <v>Latis</v>
      </c>
    </row>
    <row r="6" spans="1:16" ht="15" customHeight="1">
      <c r="A6" s="121" t="s">
        <v>39067</v>
      </c>
      <c r="B6" s="121" t="str">
        <f>IFERROR(VLOOKUP(D6,DB!A:K,11,0),"")</f>
        <v>R4</v>
      </c>
      <c r="C6" s="122">
        <v>1</v>
      </c>
      <c r="D6" s="123" t="s">
        <v>22469</v>
      </c>
      <c r="E6" s="100" t="s">
        <v>38964</v>
      </c>
      <c r="F6" s="125">
        <v>45949.350219907406</v>
      </c>
      <c r="G6" s="126">
        <f ca="1">IFERROR(NOW()-F6,"")</f>
        <v>5.4475578705023509E-2</v>
      </c>
      <c r="H6" s="125">
        <v>45949.344293981485</v>
      </c>
      <c r="I6" s="121" t="str">
        <f>IFERROR(VLOOKUP(D6,DB!A:F,6,0),"")</f>
        <v>SCECO</v>
      </c>
      <c r="J6" s="121" t="str">
        <f>IFERROR(VLOOKUP(D6,DB!A:G,7,0),"")</f>
        <v>Vandalized</v>
      </c>
      <c r="K6" s="127" t="s">
        <v>39068</v>
      </c>
      <c r="L6" s="123" t="str">
        <f>IFERROR(VLOOKUP(D6,DB!A:I,9,0),"")</f>
        <v>Latis</v>
      </c>
    </row>
    <row r="7" spans="1:16" ht="15" customHeight="1">
      <c r="A7" s="121"/>
      <c r="B7" s="121" t="str">
        <f>IFERROR(VLOOKUP(D7,DB!A:K,11,0),"")</f>
        <v/>
      </c>
      <c r="C7" s="122"/>
      <c r="D7" s="123"/>
      <c r="E7" s="100"/>
      <c r="F7" s="125"/>
      <c r="G7" s="126">
        <f ca="1">IFERROR(NOW()-F7,"")</f>
        <v>45949.404695486111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45949.404695486111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45949.404695486111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45949.404695486111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45949.404695486111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45949.404695486111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45949.404695486111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45949.404695486111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45949.404695486111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45949.404695486111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45949.404695486111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45949.404695486111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45949.404695486111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45949.404695486111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45949.404695486111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45949.404695486111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45949.404695486111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45949.404695486111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45949.404695486111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45949.404695486111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45949.404695486111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45949.404695486111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45949.404695486111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45949.404695486111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45949.404695486111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45949.404695486111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45949.404695486111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45949.404695486111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45949.404695486111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45949.404695486111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45949.404695486111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45949.404695486111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45949.404695486111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45949.404695486111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45949.404695486111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45949.404695486111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45949.404695486111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45949.404695486111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45949.404695486111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45949.404695486111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45949.404695486111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45949.404695486111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45949.404695486111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45949.404695486111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45949.404695486111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45949.404695486111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45949.404695486111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45949.404695486111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45949.404695486111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45949.404695486111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45949.404695486111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45949.404695486111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45949.404695486111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45949.404695486111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45949.404695486111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45949.404695486111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45949.404695486111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45949.404695486111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45949.404695486111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45949.404695486111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45949.404695486111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45949.404695486111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45949.404695486111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45949.404695486111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45949.404695486111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45949.404695486111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45949.404695486111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45949.404695486111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45949.404695486111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45949.404695486111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45949.404695486111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45949.404695486111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45949.404695486111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45949.404695486111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45949.404695486111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45949.404695486111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45949.404695486111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45949.404695486111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45949.404695486111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45949.404695486111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45949.404695486111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45949.404695486111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45949.404695486111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45949.404695486111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45949.404695486111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45949.404695486111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45949.404695486111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45949.404695486111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45949.404695486111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45949.404695486111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45949.404695486111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45949.404695486111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45949.404695486111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45949.404695486111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45949.404695486111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45949.404695486111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45949.404695486111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45949.404695486111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45949.404695486111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45949.404695486111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45949.404695486111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45949.404695486111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45949.404695486111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45949.404695486111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45949.404695486111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45949.404695486111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45949.404695486111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45949.404695486111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45949.404695486111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45949.404695486111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45949.404695486111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45949.404695486111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45949.404695486111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45949.404695486111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45949.404695486111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45949.404695486111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45949.404695486111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45949.404695486111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45949.404695486111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45949.404695486111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45949.404695486111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45949.404695486111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45949.404695486111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45949.404695486111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45949.404695486111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45949.404695486111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45949.404695486111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45949.404695486111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45949.404695486111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45949.404695486111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45949.404695486111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45949.404695486111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45949.404695486111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45949.404695486111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45949.404695486111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45949.404695486111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45949.404695486111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45949.404695486111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45949.404695486111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45949.404695486111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45949.404695486111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45949.404695486111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45949.404695486111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45949.404695486111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45949.404695486111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45949.404695486111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45949.404695486111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45949.404695486111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45949.404695486111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45949.404695486111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45949.404695486111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45949.404695486111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45949.404695486111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45949.404695486111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45949.404695486111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45949.404695486111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45949.404695486111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45949.404695486111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45949.404695486111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45949.404695486111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45949.404695486111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45949.404695486111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45949.404695486111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45949.404695486111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45949.404695486111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45949.404695486111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45949.404695486111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45949.404695486111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45949.404695486111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45949.404695486111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45949.404695486111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45949.404695486111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45949.404695486111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45949.404695486111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45949.404695486111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45949.404695486111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45949.404695486111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45949.404695486111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45949.404695486111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45949.404695486111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45949.404695486111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45949.404695486111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45949.404695486111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45949.404695486111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45949.404695486111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45949.404695486111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45949.404695486111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45949.404695486111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45949.404695486111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45949.404695486111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45949.404695486111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45949.404695486111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45949.404695486111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45949.404695486111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45949.404695486111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45949.404695486111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45949.404695486111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45949.404695486111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45949.404695486111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45949.404695486111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45949.404695486111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45949.404695486111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45949.404695486111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45949.404695486111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45949.404695486111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45949.404695486111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45949.404695486111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45949.404695486111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45949.404695486111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45949.404695486111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45949.404695486111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45949.404695486111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45949.404695486111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45949.404695486111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45949.404695486111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45949.404695486111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45949.404695486111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45949.404695486111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45949.404695486111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45949.404695486111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45949.404695486111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45949.404695486111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45949.404695486111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45949.404695486111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45949.404695486111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45949.404695486111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45949.404695486111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45949.404695486111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45949.404695486111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45949.404695486111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45949.404695486111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45949.404695486111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45949.404695486111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45949.404695486111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45949.404695486111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45949.404695486111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45949.404695486111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45949.404695486111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45949.404695486111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45949.404695486111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45949.404695486111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45949.404695486111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45949.404695486111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45949.404695486111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45949.404695486111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45949.404695486111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45949.404695486111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45949.404695486111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45949.404695486111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45949.404695486111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45949.404695486111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45949.404695486111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45949.404695486111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45949.404695486111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45949.404695486111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45949.404695486111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45949.404695486111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45949.404695486111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45949.404695486111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45949.404695486111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45949.404695486111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45949.404695486111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45949.404695486111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45949.404695486111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45949.404695486111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45949.404695486111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45949.404695486111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45949.404695486111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45949.404695486111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45949.404695486111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45949.404695486111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45949.404695486111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45949.404695486111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45949.404695486111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45949.404695486111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45949.404695486111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45949.404695486111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45949.404695486111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45949.404695486111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45949.404695486111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45949.404695486111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45949.404695486111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45949.404695486111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45949.404695486111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45949.404695486111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45949.404695486111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45949.404695486111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45949.404695486111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45949.404695486111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45949.404695486111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45949.404695486111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45949.404695486111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45949.404695486111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45949.404695486111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45949.404695486111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45949.404695486111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45949.404695486111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45949.404695486111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45949.404695486111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45949.404695486111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45949.404695486111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45949.404695486111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45949.404695486111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45949.404695486111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45949.404695486111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45949.404695486111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45949.404695486111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45949.404695486111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45949.404695486111</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45949.404695486111</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45949.404695486111</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5"/>
  <sheetViews>
    <sheetView tabSelected="1" workbookViewId="0">
      <selection activeCell="A7" sqref="A7:XFD8"/>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39069</v>
      </c>
      <c r="B2" s="37" t="str">
        <f>IFERROR(VLOOKUP(D2,DB!A:K,11,0),"")</f>
        <v>R5</v>
      </c>
      <c r="C2" s="37">
        <v>3</v>
      </c>
      <c r="D2" s="120" t="s">
        <v>36000</v>
      </c>
      <c r="E2" s="37" t="s">
        <v>38964</v>
      </c>
      <c r="F2" s="38">
        <v>45891.832060185188</v>
      </c>
      <c r="G2" s="151">
        <f ca="1">IFERROR(NOW()-F2,"")</f>
        <v>57.572635300923139</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39048</v>
      </c>
      <c r="F3" s="38">
        <v>45926.188877314817</v>
      </c>
      <c r="G3" s="151">
        <f t="shared" ref="G3" ca="1" si="0">IFERROR(NOW()-F3,"")</f>
        <v>23.215818171294814</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4.6331214120364166</v>
      </c>
      <c r="H4" s="38">
        <v>45944.676192129627</v>
      </c>
      <c r="I4" s="37" t="str">
        <f>IFERROR(VLOOKUP(D4,DB!A:F,6,0),"")</f>
        <v>SCECO</v>
      </c>
      <c r="J4" s="37" t="str">
        <f>IFERROR(VLOOKUP(D4,DB!A:G,7,0),"")</f>
        <v>Dead</v>
      </c>
      <c r="K4" s="37" t="s">
        <v>39074</v>
      </c>
      <c r="L4" s="37" t="str">
        <f>IFERROR(VLOOKUP(D4,DB!A:I,9,0),"")</f>
        <v>Latis</v>
      </c>
    </row>
    <row r="5" spans="1:13" ht="45.75">
      <c r="A5" s="164" t="s">
        <v>39075</v>
      </c>
      <c r="B5" s="164" t="str">
        <f>IFERROR(VLOOKUP(D5,DB!A:K,11,0),"")</f>
        <v>R5</v>
      </c>
      <c r="C5" s="164">
        <v>1</v>
      </c>
      <c r="D5" s="164" t="s">
        <v>34747</v>
      </c>
      <c r="E5" s="164" t="s">
        <v>39048</v>
      </c>
      <c r="F5" s="165">
        <v>45948.661111111112</v>
      </c>
      <c r="G5" s="166">
        <f ca="1">IFERROR(NOW()-F5,"")</f>
        <v>0.74358437499904539</v>
      </c>
      <c r="H5" s="165">
        <v>45948.661111111112</v>
      </c>
      <c r="I5" s="164" t="str">
        <f>IFERROR(VLOOKUP(D5,DB!A:F,6,0),"")</f>
        <v>SCECO</v>
      </c>
      <c r="J5" s="164" t="str">
        <f>IFERROR(VLOOKUP(D5,DB!A:G,7,0),"")</f>
        <v>Dead</v>
      </c>
      <c r="K5" s="164" t="s">
        <v>39076</v>
      </c>
      <c r="L5" s="164" t="str">
        <f>IFERROR(VLOOKUP(D5,DB!A:I,9,0),"")</f>
        <v>Latis</v>
      </c>
    </row>
    <row r="6" spans="1:13" ht="15">
      <c r="A6" s="164" t="s">
        <v>39077</v>
      </c>
      <c r="B6" s="164" t="str">
        <f>IFERROR(VLOOKUP(D6,DB!A:K,11,0),"")</f>
        <v>R5</v>
      </c>
      <c r="C6" s="164">
        <v>1</v>
      </c>
      <c r="D6" s="164" t="s">
        <v>38148</v>
      </c>
      <c r="E6" s="164" t="s">
        <v>38964</v>
      </c>
      <c r="F6" s="165">
        <v>45949.378807870373</v>
      </c>
      <c r="G6" s="166">
        <f ca="1">IFERROR(NOW()-F6,"")</f>
        <v>2.5887615738611203E-2</v>
      </c>
      <c r="H6" s="165">
        <v>45949.372557870367</v>
      </c>
      <c r="I6" s="164" t="str">
        <f>IFERROR(VLOOKUP(D6,DB!A:F,6,0),"")</f>
        <v>SCECO</v>
      </c>
      <c r="J6" s="164" t="str">
        <f>IFERROR(VLOOKUP(D6,DB!A:G,7,0),"")</f>
        <v>Haj Removal</v>
      </c>
      <c r="K6" s="164" t="s">
        <v>39078</v>
      </c>
      <c r="L6" s="164" t="str">
        <f>IFERROR(VLOOKUP(D6,DB!A:I,9,0),"")</f>
        <v>Latis</v>
      </c>
    </row>
    <row r="7" spans="1:13" ht="15">
      <c r="A7" s="164"/>
      <c r="B7" s="164" t="str">
        <f>IFERROR(VLOOKUP(D7,DB!A:K,11,0),"")</f>
        <v/>
      </c>
      <c r="C7" s="164"/>
      <c r="D7" s="164"/>
      <c r="E7" s="164"/>
      <c r="F7" s="165"/>
      <c r="G7" s="166">
        <f ca="1">IFERROR(NOW()-F7,"")</f>
        <v>45949.404695486111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45949.404695486111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45949.404695486111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45949.404695486111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45949.404695486111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45949.404695486111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45949.404695486111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45949.404695486111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45949.404695486111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45949.404695486111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45949.404695486111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45949.404695486111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45949.404695486111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45949.404695486111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45949.404695486111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45949.404695486111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45949.404695486111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45949.404695486111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45949.404695486111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45949.404695486111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45949.404695486111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45949.404695486111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45949.404695486111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45949.404695486111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45949.404695486111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45949.404695486111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45949.404695486111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45949.404695486111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45949.404695486111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45949.404695486111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45949.404695486111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45949.404695486111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45949.404695486111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45949.404695486111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45949.404695486111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45949.404695486111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45949.404695486111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45949.404695486111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45949.404695486111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45949.404695486111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45949.404695486111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45949.404695486111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45949.404695486111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45949.404695486111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45949.404695486111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45949.404695138888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45949.404695138888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45949.404695138888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45949.404695138888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45949.404695486111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45949.404695486111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45949.404695486111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45949.404695486111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45949.404695486111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45949.404695486111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45949.404695486111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45949.404695486111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45949.404695486111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45949.404695486111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45949.404695486111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45949.404695486111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45949.404695486111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45949.404695486111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45949.404695486111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45949.404695486111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45949.404695486111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45949.404695486111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45949.404695486111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45949.404695486111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45949.404695486111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45949.404695486111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45949.404695486111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45949.404695486111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45949.404695486111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45949.404695486111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45949.404695486111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45949.404695486111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45949.404695486111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45949.404695486111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45949.404695486111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45949.404695486111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45949.404695486111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45949.404695486111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45949.404695486111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45949.404695486111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45949.404695486111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45949.404695486111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45949.404695486111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45949.404695486111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45949.404695486111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45949.404695486111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45949.404695486111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45949.404695486111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45949.404695486111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45949.404695486111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45949.404695486111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45949.404695486111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45949.404695486111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45949.404695486111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45949.404695486111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45949.404695486111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45949.404695486111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45949.404695486111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45949.404695486111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45949.404695486111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45949.404695486111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45949.404695486111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45949.404695486111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45949.404695486111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45949.404695486111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45949.404695486111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45949.404695486111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45949.404695486111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45949.404695486111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45949.404695486111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45949.404695486111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45949.404695486111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45949.404695486111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45949.404695486111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45949.404695486111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45949.404695486111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45949.404695486111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45949.404695486111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45949.404695486111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45949.404695486111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45949.404695486111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45949.404695486111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45949.404695486111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45949.404695486111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45949.404695486111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45949.404695486111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45949.404695486111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45949.404695486111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45949.404695486111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45949.404695486111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45949.404695486111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45949.404695486111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45949.404695486111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45949.404695486111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45949.404695486111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45949.404695486111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45949.404695486111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45949.404695486111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45949.404695486111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45949.404695486111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45949.404695486111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45949.404695486111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45949.404695486111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45949.404695486111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45949.404695486111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45949.404695486111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45949.404695486111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45949.404695486111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45949.404695486111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45949.404695486111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45949.404695486111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45949.404695486111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45949.404695486111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45949.404695486111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45949.404695486111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45949.404695486111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45949.404695486111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45949.404695486111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45949.404695486111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45949.404695486111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45949.404695486111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45949.404695486111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45949.404695486111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45949.404695486111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45949.404695486111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45949.404695486111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45949.404695486111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45949.404695486111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45949.404695486111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45949.404695486111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45949.404695486111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45949.404695486111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45949.404695486111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45949.404695486111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45949.404695486111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45949.404695486111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45949.404695486111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45949.404695486111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45949.404695486111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45949.404695486111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45949.404695486111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45949.404695486111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45949.404695486111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45949.404695486111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45949.404695486111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45949.404695486111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45949.404695486111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45949.404695486111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45949.404695486111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45949.404695486111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45949.404695486111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45949.404695486111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45949.404695486111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45949.404695486111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45949.404695486111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45949.404695486111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45949.404695486111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45949.404695486111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45949.404695486111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45949.404695486111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45949.404695486111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45949.404695486111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45949.404695486111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45949.404695486111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45949.404695486111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45949.404695486111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45949.404695486111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45949.404695486111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45949.404695486111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45949.404695486111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45949.404695486111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45949.404695486111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45949.404695486111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45949.404695486111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45949.404695486111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45949.404695486111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45949.404695486111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45949.404695486111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45949.404695486111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45949.404695486111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45949.404695486111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45949.404695486111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45949.404695486111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45949.404695486111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45949.404695486111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45949.404695486111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45949.404695486111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45949.404695486111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45949.404695486111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45949.404695486111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45949.404695486111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45949.404695486111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45949.404695486111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45949.404695486111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45949.404695486111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45949.404695486111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45949.404695486111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45949.404695486111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45949.404695486111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45949.404695486111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45949.404695486111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45949.404695486111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45949.404695486111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45949.404695486111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45949.404695486111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45949.404695486111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45949.404695486111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45949.404695486111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45949.404695486111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45949.404695486111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45949.404695486111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45949.404695486111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45949.404695486111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45949.404695486111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45949.404695486111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45949.404695486111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45949.404695486111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45949.404695486111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45949.404695486111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45949.404695486111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45949.404695486111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45949.404695486111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45949.404695486111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45949.404695486111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45949.404695486111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45949.404695486111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45949.404695486111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45949.404695486111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45949.404695486111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45949.404695486111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45949.404695486111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45949.404695486111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45949.404695486111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45949.404695486111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45949.404695486111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45949.404695486111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45949.404695486111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45949.404695486111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45949.404695486111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45949.404695486111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45949.404695486111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45949.404695486111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45949.404695486111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45949.404695486111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45949.404695486111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45949.404695486111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45949.404695486111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45949.404695486111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45949.404695486111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45949.404695486111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45949.404695486111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45949.404695486111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45949.404695486111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45949.404695486111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45949.404695486111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45949.404695486111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45949.404695486111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45949.404695486111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45949.404695486111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45949.404695486111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45949.404695486111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45949.404695486111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45949.404695486111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45949.404695486111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45949.404695486111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45949.404695486111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45949.404695486111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45949.404695486111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45949.404695486111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45949.404695486111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45949.404695486111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45949.404695486111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45949.404695486111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45949.404695486111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45949.404695486111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45949.404695486111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45949.404695486111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45949.404695486111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45949.404695486111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45949.404695486111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45949.404695486111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45949.404695486111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45949.404695486111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45949.404695486111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45949.404695486111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45949.404695486111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45949.404695486111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45949.404695486111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45949.404695486111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45949.404695486111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45949.404695486111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45949.404695486111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45949.404695486111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45949.404695486111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45949.404695486111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45949.404695486111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45949.404695486111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45949.404695486111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45949.404695486111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45949.404695486111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45949.404695486111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45949.404695486111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45949.404695486111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45949.404695486111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45949.404695486111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45949.404695486111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45949.404695486111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45949.404695486111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45949.404695486111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45949.404695486111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45949.404695486111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45949.404695486111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45949.404695486111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45949.404695486111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45949.404695486111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45949.404695486111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45949.404695486111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45949.404695486111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45949.404695486111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45949.404695486111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45949.404695486111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45949.404695486111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45949.404695486111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45949.404695486111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45949.404695486111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45949.404695486111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45949.404695486111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45949.404695486111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45949.404695486111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45949.404695486111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45949.404695486111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45949.404695486111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45949.404695486111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45949.404695486111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45949.404695486111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45949.404695486111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45949.404695486111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45949.404695486111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45949.404695486111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45949.404695486111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45949.404695486111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45949.404695486111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45949.404695486111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45949.404695486111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45949.404695486111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45949.404695486111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45949.404695486111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45949.404695486111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45949.404695486111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45949.404695486111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45949.404695486111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45949.404695486111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45949.404695486111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45949.404695486111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45949.404695486111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45949.404695486111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45949.404695486111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45949.404695486111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45949.404695486111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45949.404695486111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45949.404695486111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45949.404695486111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45949.404695486111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45949.404695486111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45949.404695486111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45949.404695486111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45949.404695486111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45949.404695486111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45949.404695486111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45949.404695486111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45949.404695486111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45949.404695486111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45949.404695486111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45949.404695486111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45949.404695486111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45949.404695486111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45949.404695486111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45949.404695486111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45949.404695486111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45949.404695486111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45949.404695486111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45949.404695486111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45949.404695486111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45949.404695486111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45949.404695486111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45949.404695486111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45949.404695486111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45949.404695486111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45949.404695486111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45949.404695486111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45949.404695486111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45949.404695486111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45949.404695486111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45949.404695486111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45949.404695486111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45949.404695486111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45949.404695486111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45949.404695486111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45949.404695486111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45949.404695486111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45949.404695486111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45949.404695486111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45949.404695486111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45949.404695486111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45949.404695486111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45949.404695486111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45949.404695486111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45949.404695486111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45949.404695486111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45949.404695486111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45949.404695486111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45949.404695486111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45949.404695486111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45949.404695486111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45949.404695486111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45949.404695486111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45949.404695486111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45949.404695486111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45949.404695486111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45949.404695486111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45949.404695486111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45949.404695486111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45949.404695486111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45949.404695486111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45949.404695486111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45949.404695486111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45949.404695486111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45949.404695486111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45949.404695486111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45949.404695486111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45949.404695486111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45949.404695486111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45949.404695486111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45949.404695486111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45949.404695486111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45949.404695486111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45949.404695486111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45949.404695486111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45949.404695486111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45949.404695486111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45949.404695486111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45949.404695486111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45949.404695486111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45949.404695486111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45949.404695486111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45949.404695486111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45949.404695486111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45949.404695486111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45949.404695486111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45949.404695486111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45949.404695486111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45949.404695486111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45949.404695486111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45949.404695486111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45949.404695486111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45949.404695486111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45949.404695486111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45949.404695486111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45949.404695486111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45949.404695486111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45949.404695486111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45949.404695486111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45949.404695486111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45949.404695486111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45949.404695486111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45949.404695486111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45949.404695486111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45949.404695486111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45949.404695486111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45949.404695486111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45949.404695486111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45949.404695486111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45949.404695486111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45949.404695486111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45949.404695486111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45949.404695486111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45949.404695486111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45949.404695486111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45949.404695486111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45949.404695486111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45949.404695486111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45949.404695486111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45949.404695486111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45949.404695486111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45949.404695486111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45949.404695486111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45949.404695486111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45949.404695486111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45949.404695486111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45949.404695486111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45949.404695486111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45949.404695486111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45949.404695486111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45949.404695486111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45949.404695486111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45949.404695486111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45949.404695486111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45949.404695486111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45949.404695486111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45949.404695486111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45949.404695486111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45949.404695486111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45949.404695486111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45949.404695486111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45949.404695486111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45949.404695486111</v>
      </c>
      <c r="H557" s="165"/>
      <c r="I557" s="164" t="str">
        <f>IFERROR(VLOOKUP(D557,DB!A:F,6,0),"")</f>
        <v/>
      </c>
      <c r="J557" s="164" t="str">
        <f>IFERROR(VLOOKUP(D557,DB!A:G,7,0),"")</f>
        <v/>
      </c>
      <c r="K557" s="164"/>
      <c r="L557" s="164" t="str">
        <f>IFERROR(VLOOKUP(D557,DB!A:I,9,0),"")</f>
        <v/>
      </c>
    </row>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7" ht="15"/>
    <row r="668" ht="15"/>
    <row r="670" ht="15"/>
    <row r="671" ht="15"/>
    <row r="672" ht="15"/>
    <row r="673" ht="15"/>
    <row r="675" ht="15"/>
    <row r="676" ht="15"/>
    <row r="683" ht="15"/>
    <row r="684" ht="15"/>
    <row r="685" ht="15"/>
    <row r="686" ht="15"/>
    <row r="687" ht="15"/>
    <row r="688" ht="15"/>
    <row r="691" ht="15"/>
    <row r="692" ht="15"/>
    <row r="693" ht="15"/>
    <row r="694" ht="15"/>
    <row r="695" ht="15"/>
    <row r="696" ht="15"/>
    <row r="697" ht="15"/>
    <row r="698" ht="15"/>
    <row r="699" ht="15"/>
    <row r="700" ht="15"/>
    <row r="701" ht="15"/>
    <row r="702"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96" ht="15"/>
    <row r="797" ht="15"/>
    <row r="798" ht="15"/>
    <row r="799" ht="15"/>
    <row r="800" ht="15"/>
    <row r="801" ht="15"/>
    <row r="802" ht="15"/>
    <row r="803" ht="15"/>
    <row r="804" ht="15"/>
    <row r="805"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1095" ht="15"/>
    <row r="1096" ht="15"/>
    <row r="1097" ht="15"/>
    <row r="1098" ht="15"/>
    <row r="1099" ht="15"/>
    <row r="1100"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70" ht="15"/>
    <row r="1171" ht="15"/>
    <row r="1173" ht="15"/>
    <row r="1174" ht="15"/>
    <row r="1175" ht="15"/>
    <row r="1176" ht="15"/>
    <row r="1177" ht="15"/>
    <row r="1178" ht="15"/>
    <row r="1179" ht="15"/>
    <row r="1181" ht="15"/>
    <row r="1182" ht="15"/>
    <row r="1183"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81" ht="15"/>
    <row r="1282" ht="15"/>
    <row r="1283" ht="15"/>
    <row r="1284" ht="15"/>
    <row r="1285" ht="15"/>
    <row r="1286" ht="15"/>
    <row r="1287" ht="15"/>
    <row r="1289" ht="15"/>
    <row r="1290" ht="15"/>
    <row r="1291" ht="15"/>
    <row r="1292" ht="15"/>
    <row r="1293" ht="15"/>
    <row r="1294" ht="15"/>
    <row r="1295" ht="15"/>
    <row r="1296" ht="15"/>
    <row r="1297" ht="15"/>
    <row r="1298" ht="15"/>
    <row r="1299" ht="15"/>
    <row r="1301" ht="15"/>
    <row r="1302" ht="15"/>
    <row r="1303" ht="15"/>
    <row r="1304" ht="15"/>
    <row r="1305" ht="15"/>
    <row r="1306" ht="15"/>
    <row r="1307" ht="15"/>
    <row r="1308" ht="15"/>
    <row r="1309" ht="15"/>
    <row r="1310" ht="15"/>
    <row r="1318" ht="15"/>
    <row r="1319" ht="15"/>
    <row r="1322" ht="15"/>
    <row r="1323" ht="15"/>
    <row r="1324" ht="15"/>
    <row r="1325" ht="15"/>
    <row r="1326" ht="15"/>
    <row r="1327" ht="15"/>
    <row r="1328" ht="15"/>
    <row r="1329" ht="15"/>
    <row r="1332" ht="15"/>
    <row r="1333" ht="15"/>
    <row r="1334" ht="15"/>
    <row r="1335" ht="15"/>
    <row r="1336" ht="15"/>
    <row r="1337" ht="15"/>
    <row r="1338" ht="15"/>
    <row r="1339" ht="15"/>
    <row r="1340" ht="15"/>
    <row r="1341" ht="15"/>
    <row r="1342" ht="15"/>
    <row r="1343" ht="15"/>
    <row r="1344" ht="15"/>
    <row r="1345" ht="15"/>
  </sheetData>
  <dataValidations count="2">
    <dataValidation allowBlank="1" showInputMessage="1" showErrorMessage="1" sqref="E1" xr:uid="{920C6338-E771-4DAE-8C89-92A9093EA4DE}"/>
    <dataValidation type="list" allowBlank="1" showInputMessage="1" showErrorMessage="1" sqref="E2:E5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39079</v>
      </c>
      <c r="B2" s="143" t="s">
        <v>5398</v>
      </c>
      <c r="C2" s="142">
        <v>1</v>
      </c>
      <c r="D2" s="143" t="s">
        <v>34463</v>
      </c>
      <c r="E2" s="142" t="s">
        <v>39080</v>
      </c>
      <c r="F2" s="144">
        <v>45926.772847222222</v>
      </c>
      <c r="G2" s="145">
        <f ca="1">IFERROR(NOW()-F2,"-")</f>
        <v>22.631848263888969</v>
      </c>
      <c r="H2" s="146">
        <v>45927.449074074102</v>
      </c>
      <c r="I2" s="143" t="str">
        <f>IFERROR(VLOOKUP(D2,DB!A:F,6,0),"")</f>
        <v>SCECO</v>
      </c>
      <c r="J2" s="143" t="str">
        <f>IFERROR(VLOOKUP(D2,DB!A:G,7,0),"")</f>
        <v>Weak</v>
      </c>
      <c r="K2" s="142" t="s">
        <v>39081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39082</v>
      </c>
      <c r="B3" s="143" t="str">
        <f>IFERROR(VLOOKUP(D3,DB!A:K,11,0),"")</f>
        <v>R6</v>
      </c>
      <c r="C3" s="142">
        <v>1</v>
      </c>
      <c r="D3" s="143" t="s">
        <v>34282</v>
      </c>
      <c r="E3" s="142" t="s">
        <v>38964</v>
      </c>
      <c r="F3" s="146">
        <v>45939.529062499998</v>
      </c>
      <c r="G3" s="145">
        <f ca="1">IFERROR(NOW()-F3,"-")</f>
        <v>9.8756329861134873</v>
      </c>
      <c r="H3" s="146">
        <v>45927.987534722219</v>
      </c>
      <c r="I3" s="143" t="str">
        <f>IFERROR(VLOOKUP(D3,DB!A:F,6,0),"")</f>
        <v>SCECO</v>
      </c>
      <c r="J3" s="143" t="str">
        <f>IFERROR(VLOOKUP(D3,DB!A:G,7,0),"")</f>
        <v>Vandalized</v>
      </c>
      <c r="K3" s="142" t="s">
        <v>39083</v>
      </c>
      <c r="L3" s="143" t="str">
        <f>IFERROR(VLOOKUP(D3,DB!A:I,9,0),"")</f>
        <v>Latis</v>
      </c>
    </row>
    <row r="4" spans="1:16383" s="112" customFormat="1" ht="31.5" customHeight="1">
      <c r="A4" s="142" t="s">
        <v>39084</v>
      </c>
      <c r="B4" s="142" t="str">
        <f>IFERROR(VLOOKUP(D4,DB!A:K,11,0),"")</f>
        <v>R6</v>
      </c>
      <c r="C4" s="142">
        <v>1</v>
      </c>
      <c r="D4" s="142" t="s">
        <v>34126</v>
      </c>
      <c r="E4" s="142" t="s">
        <v>38964</v>
      </c>
      <c r="F4" s="146">
        <v>45948.910879629628</v>
      </c>
      <c r="G4" s="145">
        <f ca="1">IFERROR(NOW()-F4,"-")</f>
        <v>0.49381550926045747</v>
      </c>
      <c r="H4" s="146">
        <v>45948.903344907405</v>
      </c>
      <c r="I4" s="142" t="str">
        <f>IFERROR(VLOOKUP(D4,DB!A:F,6,0),"")</f>
        <v>SCECO</v>
      </c>
      <c r="J4" s="142" t="str">
        <f>IFERROR(VLOOKUP(D4,DB!A:G,7,0),"")</f>
        <v>Vandalized</v>
      </c>
      <c r="K4" s="142" t="s">
        <v>39085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39086</v>
      </c>
      <c r="B5" s="142" t="str">
        <f>IFERROR(VLOOKUP(D5,DB!A:K,11,0),"")</f>
        <v>R6</v>
      </c>
      <c r="C5" s="142">
        <v>1</v>
      </c>
      <c r="D5" s="142" t="s">
        <v>35558</v>
      </c>
      <c r="E5" s="142" t="s">
        <v>39080</v>
      </c>
      <c r="F5" s="146">
        <v>45949.134895833333</v>
      </c>
      <c r="G5" s="145">
        <f ca="1">IFERROR(NOW()-F5,"-")</f>
        <v>0.26979965277860174</v>
      </c>
      <c r="H5" s="146">
        <v>45949.147256944445</v>
      </c>
      <c r="I5" s="142" t="str">
        <f>IFERROR(VLOOKUP(D5,DB!A:F,6,0),"")</f>
        <v>SCECO</v>
      </c>
      <c r="J5" s="142" t="str">
        <f>IFERROR(VLOOKUP(D5,DB!A:G,7,0),"")</f>
        <v>Vandalized</v>
      </c>
      <c r="K5" s="142" t="s">
        <v>39087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45949.404695486111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45949.404695486111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45949.404695486111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45949.404695486111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45949.404695486111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45949.404695486111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45949.404695486111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45949.404695486111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45949.404695486111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45949.404695486111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45949.404695486111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45949.404695486111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45949.404695486111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45949.404695486111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45949.404695486111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45949.404695486111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45949.404695486111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45949.404695486111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45949.404695486111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45949.404695486111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45949.404695486111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45949.404695486111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45949.404695486111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45949.404695486111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45949.404695486111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45949.404695486111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45949.404695486111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45949.404695486111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45949.404695486111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45949.404695486111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45949.404695486111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45949.404695486111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45949.404695486111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45949.404695486111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45949.404695486111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45949.404695486111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45949.404695486111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45949.404695486111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45949.404695486111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45949.404695486111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45949.404695486111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45949.404695486111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45949.404695486111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45949.404695486111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45949.404695486111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45949.404695486111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45949.404695486111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45949.404695486111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45949.404695486111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45949.404695486111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45949.404695486111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45949.404695486111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45949.404695486111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45949.404695486111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45949.404695486111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45949.404695486111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45949.404695486111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45949.404695486111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45949.404695486111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45949.404695486111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45949.404695486111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45949.404695486111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45949.404695486111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45949.404695486111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45949.404695486111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45949.404695486111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45949.404695486111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45949.404695486111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45949.404695486111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45949.404695486111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45949.404695486111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45949.404695486111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45949.404695486111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45949.404695486111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45949.404695486111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45949.404695486111</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