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721" documentId="13_ncr:1_{F6CB121F-512D-4AA6-A0C1-0FB36C537598}" xr6:coauthVersionLast="47" xr6:coauthVersionMax="47" xr10:uidLastSave="{451CD140-EC72-4C07-B30D-7AD3EA227ECA}"/>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4" i="4"/>
  <c r="B3" i="6"/>
  <c r="G3" i="6"/>
  <c r="I3" i="6"/>
  <c r="J3" i="6"/>
  <c r="L3" i="6"/>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L4" i="5"/>
  <c r="J4" i="5"/>
  <c r="I4" i="5"/>
  <c r="B4" i="5"/>
  <c r="B3" i="5"/>
  <c r="I3" i="5"/>
  <c r="J3" i="5"/>
  <c r="L3" i="5"/>
  <c r="B3" i="2"/>
  <c r="G3" i="2"/>
  <c r="I3" i="2"/>
  <c r="J3" i="2"/>
  <c r="L3" i="2"/>
  <c r="B4" i="2"/>
  <c r="G4" i="2"/>
  <c r="I4" i="2"/>
  <c r="J4" i="2"/>
  <c r="L4" i="2"/>
  <c r="B2" i="1"/>
  <c r="L2" i="5"/>
  <c r="B2" i="4"/>
  <c r="I2" i="4"/>
  <c r="J2" i="4"/>
  <c r="L2" i="4"/>
  <c r="B4" i="6"/>
  <c r="I4" i="6"/>
  <c r="J4" i="6"/>
  <c r="L4"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<sst xmlns="http://schemas.openxmlformats.org/spreadsheetml/2006/main" count="178645" uniqueCount="39088">
  <si>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</si>
  <si>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</si>
  <si>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</si>
  <si>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</si>
  <si>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</si>
  <si>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</si>
  <si>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</si>
  <si>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</si>
  <si>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</si>
  <si>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</si>
  <si>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</si>
  <si>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</si>
  <si>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</si>
  <si>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</si>
  <si>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</si>
  <si>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</si>
  <si>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</si>
  <si>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</si>
  <si>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</si>
  <si>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</si>
  <si>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</si>
  <si>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</si>
  <si>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</si>
  <si>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</si>
  <si>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</si>
  <si>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</si>
  <si>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</si>
  <si>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</si>
  <si>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</si>
  <si>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</si>
  <si>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</si>
  <si>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</si>
  <si>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</si>
  <si>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</si>
  <si>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</si>
  <si>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</si>
  <si>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</si>
  <si>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</si>
  <si>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</si>
  <si>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</si>
  <si>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</si>
  <si>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</si>
  <si>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</si>
  <si>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</si>
  <si>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</si>
  <si>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</si>
  <si>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</si>
  <si>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</si>
  <si>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</si>
  <si>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</si>
  <si>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</si>
  <si>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</si>
  <si>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</si>
  <si>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</si>
  <si>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</si>
  <si>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</si>
  <si>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</si>
  <si>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</si>
  <si>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</si>
  <si>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</si>
  <si>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</si>
  <si>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</si>
  <si>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</si>
  <si>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</si>
  <si>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</si>
  <si>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</si>
  <si>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</si>
  <si>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</si>
  <si>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</si>
  <si>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</si>
  <si>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</si>
  <si>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</si>
  <si>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</si>
  <si>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</si>
  <si>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</si>
  <si>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</si>
  <si>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</si>
  <si>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</si>
  <si>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</si>
  <si>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</si>
  <si>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</si>
  <si>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</si>
  <si>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</si>
  <si>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</si>
  <si>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</si>
  <si>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</si>
  <si>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</si>
  <si>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</si>
  <si>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</si>
  <si>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</si>
  <si>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</si>
  <si>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</si>
  <si>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</si>
  <si>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</si>
  <si>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</si>
  <si>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</si>
  <si>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</si>
  <si>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</si>
  <si>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</si>
  <si>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</si>
  <si>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</si>
  <si>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</si>
  <si>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</si>
  <si>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</si>
  <si>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</si>
  <si>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</si>
  <si>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</si>
  <si>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</si>
  <si>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</si>
  <si>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</si>
  <si>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</si>
  <si>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</si>
  <si>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</si>
  <si>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</si>
  <si>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</si>
  <si>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</si>
  <si>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</si>
  <si>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</si>
  <si>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</si>
  <si>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</si>
  <si>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</si>
  <si>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</si>
  <si>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</si>
  <si>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</si>
  <si>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</si>
  <si>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</si>
  <si>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</si>
  <si>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</si>
  <si>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</si>
  <si>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</si>
  <si>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</si>
  <si>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</si>
  <si>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</si>
  <si>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</si>
  <si>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</si>
  <si>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</si>
  <si>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</si>
  <si>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</si>
  <si>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</si>
  <si>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</si>
  <si>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</si>
  <si>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</si>
  <si>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</si>
  <si>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</si>
  <si>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</si>
  <si>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</si>
  <si>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</si>
  <si>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</si>
  <si>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</si>
  <si>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</si>
  <si>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</si>
  <si>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</si>
  <si>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</si>
  <si>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</si>
  <si>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</si>
  <si>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</si>
  <si>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</si>
  <si>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</si>
  <si>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</si>
  <si>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</si>
  <si>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</si>
  <si>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</si>
  <si>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</si>
  <si>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</si>
  <si>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</si>
  <si>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</si>
  <si>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</si>
  <si>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</si>
  <si>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</si>
  <si>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</si>
  <si>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</si>
  <si>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</si>
  <si>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</si>
  <si>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</si>
  <si>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</si>
  <si>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</si>
  <si>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</si>
  <si>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</si>
  <si>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</si>
  <si>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</si>
  <si>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</si>
  <si>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</si>
  <si>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</si>
  <si>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</si>
  <si>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</si>
  <si>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</si>
  <si>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</si>
  <si>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</si>
  <si>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</si>
  <si>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</si>
  <si>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</si>
  <si>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</si>
  <si>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</si>
  <si>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</si>
  <si>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</si>
  <si>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</si>
  <si>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</si>
  <si>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</si>
  <si>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</si>
  <si>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</si>
  <si>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</si>
  <si>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</si>
  <si>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</si>
  <si>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</si>
  <si>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</si>
  <si>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</si>
  <si>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</si>
  <si>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</si>
  <si>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</si>
  <si>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</si>
  <si>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</si>
  <si>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</si>
  <si>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</si>
  <si>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</si>
  <si>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</si>
  <si>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</si>
  <si>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</si>
  <si>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</si>
  <si>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</si>
  <si>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</si>
  <si>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</si>
  <si>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</si>
  <si>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</si>
  <si>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</si>
  <si>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</si>
  <si>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</si>
  <si>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</si>
  <si>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</si>
  <si>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</si>
  <si>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</si>
  <si>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</si>
  <si>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</si>
  <si>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</si>
  <si>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</si>
  <si>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</si>
  <si>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</si>
  <si>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</si>
  <si>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</si>
  <si>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</si>
  <si>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</si>
  <si>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</si>
  <si>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</si>
  <si>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</si>
  <si>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</si>
  <si>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</si>
  <si>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</si>
  <si>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</si>
  <si>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</si>
  <si>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</si>
  <si>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</si>
  <si>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</si>
  <si>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</si>
  <si>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</si>
  <si>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</si>
  <si>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</si>
  <si>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</si>
  <si>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</si>
  <si>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</si>
  <si>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</si>
  <si>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</si>
  <si>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</si>
  <si>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</si>
  <si>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</si>
  <si>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</si>
  <si>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</si>
  <si>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</si>
  <si>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</si>
  <si>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</si>
  <si>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</si>
  <si>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</si>
  <si>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</si>
  <si>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</si>
  <si>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</si>
  <si>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</si>
  <si>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</si>
  <si>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</si>
  <si>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</si>
  <si>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</si>
  <si>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</si>
  <si>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</si>
  <si>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</si>
  <si>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</si>
  <si>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</si>
  <si>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</si>
  <si>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</si>
  <si>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</si>
  <si>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</si>
  <si>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</si>
  <si>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</si>
  <si>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</si>
  <si>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</si>
  <si>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</si>
  <si>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</si>
  <si>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</si>
  <si>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</si>
  <si>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</si>
  <si>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</si>
  <si>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</si>
  <si>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</si>
  <si>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</si>
  <si>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</si>
  <si>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</si>
  <si>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</si>
  <si>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</si>
  <si>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</si>
  <si>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</si>
  <si>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</si>
  <si>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</si>
  <si>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</si>
  <si>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</si>
  <si>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</si>
  <si>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</si>
  <si>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</si>
  <si>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</si>
  <si>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</si>
  <si>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</si>
  <si>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</si>
  <si>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</si>
  <si>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</si>
  <si>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</si>
  <si>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</si>
  <si>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</si>
  <si>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</si>
  <si>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</si>
  <si>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</si>
  <si>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</si>
  <si>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</si>
  <si>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</si>
  <si>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</si>
  <si>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</si>
  <si>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</si>
  <si>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</si>
  <si>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</si>
  <si>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</si>
  <si>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</si>
  <si>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</si>
  <si>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</si>
  <si>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</si>
  <si>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</si>
  <si>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</si>
  <si>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</si>
  <si>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</si>
  <si>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</si>
  <si>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</si>
  <si>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</si>
  <si>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</si>
  <si>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</si>
  <si>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</si>
  <si>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</si>
  <si>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</si>
  <si>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</si>
  <si>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</si>
  <si>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</si>
  <si>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</si>
  <si>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</si>
  <si>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</si>
  <si>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</si>
  <si>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</si>
  <si>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</si>
  <si>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</si>
  <si>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</si>
  <si>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</si>
  <si>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</si>
  <si>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</si>
  <si>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</si>
  <si>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</si>
  <si>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</si>
  <si>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</si>
  <si>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</si>
  <si>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</si>
  <si>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</si>
  <si>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</si>
  <si>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</si>
  <si>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</si>
  <si>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</si>
  <si>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</si>
  <si>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</si>
  <si>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</si>
  <si>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</si>
  <si>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</si>
  <si>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</si>
  <si>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</si>
  <si>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</si>
  <si>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</si>
  <si>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</si>
  <si>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</si>
  <si>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</si>
  <si>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</si>
  <si>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</si>
  <si>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</si>
  <si>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</si>
  <si>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</si>
  <si>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</si>
  <si>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</si>
  <si>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</si>
  <si>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</si>
  <si>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</si>
  <si>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</si>
  <si>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</si>
  <si>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</si>
  <si>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</si>
  <si>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</si>
  <si>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</si>
  <si>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</si>
  <si>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</si>
  <si>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</si>
  <si>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</si>
  <si>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</si>
  <si>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</si>
  <si>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</si>
  <si>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</si>
  <si>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</si>
  <si>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</si>
  <si>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</si>
  <si>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</si>
  <si>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</si>
  <si>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</si>
  <si>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</si>
  <si>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</si>
  <si>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</si>
  <si>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</si>
  <si>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</si>
  <si>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</si>
  <si>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</si>
  <si>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</si>
  <si>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</si>
  <si>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</si>
  <si>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</si>
  <si>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</si>
  <si>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</si>
  <si>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</si>
  <si>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</si>
  <si>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</si>
  <si>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</si>
  <si>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</si>
  <si>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</si>
  <si>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</si>
  <si>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</si>
  <si>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</si>
  <si>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</si>
  <si>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</si>
  <si>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</si>
  <si>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</si>
  <si>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</si>
  <si>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</si>
  <si>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</si>
  <si>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</si>
  <si>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</si>
  <si>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</si>
  <si>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</si>
  <si>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</si>
  <si>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</si>
  <si>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</si>
  <si>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</si>
  <si>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</si>
  <si>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</si>
  <si>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</si>
  <si>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</si>
  <si>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</si>
  <si>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</si>
  <si>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</si>
  <si>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</si>
  <si>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</si>
  <si>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</si>
  <si>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</si>
  <si>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</si>
  <si>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</si>
  <si>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</si>
  <si>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</si>
  <si>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</si>
  <si>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</si>
  <si>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</si>
  <si>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</si>
  <si>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</si>
  <si>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</si>
  <si>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</si>
  <si>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</si>
  <si>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</si>
  <si>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</si>
  <si>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</si>
  <si>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</si>
  <si>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</si>
  <si>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</si>
  <si>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</si>
  <si>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</si>
  <si>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</si>
  <si>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</si>
  <si>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</si>
  <si>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</si>
  <si>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</si>
  <si>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</si>
  <si>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</si>
  <si>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</si>
  <si>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</si>
  <si>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</si>
  <si>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</si>
  <si>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</si>
  <si>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</si>
  <si>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</si>
  <si>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</si>
  <si>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</si>
  <si>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</si>
  <si>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</si>
  <si>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</si>
  <si>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</si>
  <si>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</si>
  <si>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</si>
  <si>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</si>
  <si>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</si>
  <si>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</si>
  <si>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</si>
  <si>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</si>
  <si>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</si>
  <si>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</si>
  <si>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</si>
  <si>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</si>
  <si>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</si>
  <si>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</si>
  <si>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</si>
  <si>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</si>
  <si>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</si>
  <si>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</si>
  <si>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</si>
  <si>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</si>
  <si>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</si>
  <si>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</si>
  <si>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</si>
  <si>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</si>
  <si>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</si>
  <si>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</si>
  <si>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</si>
  <si>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</si>
  <si>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</si>
  <si>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</si>
  <si>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</si>
  <si>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</si>
  <si>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</si>
  <si>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</si>
  <si>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</si>
  <si>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</si>
  <si>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</si>
  <si>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</si>
  <si>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</si>
  <si>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</si>
  <si>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</si>
  <si>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</si>
  <si>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</si>
  <si>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</si>
  <si>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</si>
  <si>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</si>
  <si>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</si>
  <si>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</si>
  <si>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</si>
  <si>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</si>
  <si>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</si>
  <si>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</si>
  <si>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</si>
  <si>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</si>
  <si>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</si>
  <si>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</si>
  <si>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</si>
  <si>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</si>
  <si>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</si>
  <si>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</si>
  <si>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</si>
  <si>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</si>
  <si>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</si>
  <si>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</si>
  <si>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</si>
  <si>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</si>
  <si>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</si>
  <si>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</si>
  <si>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</si>
  <si>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</si>
  <si>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</si>
  <si>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</si>
  <si>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</si>
  <si>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</si>
  <si>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</si>
  <si>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</si>
  <si>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</si>
  <si>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</si>
  <si>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</si>
  <si>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</si>
  <si>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</si>
  <si>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</si>
  <si>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</si>
  <si>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</si>
  <si>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</si>
  <si>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</si>
  <si>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</si>
  <si>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</si>
  <si>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</si>
  <si>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</si>
  <si>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</si>
  <si>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</si>
  <si>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</si>
  <si>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</si>
  <si>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</si>
  <si>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</si>
  <si>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</si>
  <si>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</si>
  <si>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</si>
  <si>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</si>
  <si>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</si>
  <si>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</si>
  <si>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</si>
  <si>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</si>
  <si>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</si>
  <si>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</si>
  <si>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</si>
  <si>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</si>
  <si>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</si>
  <si>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</si>
  <si>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</si>
  <si>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</si>
  <si>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</si>
  <si>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</si>
  <si>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</si>
  <si>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</si>
  <si>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</si>
  <si>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</si>
  <si>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</si>
  <si>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</si>
  <si>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</si>
  <si>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</si>
  <si>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</si>
  <si>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</si>
  <si>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</si>
  <si>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</si>
  <si>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</si>
  <si>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</si>
  <si>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</si>
  <si>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</si>
  <si>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</si>
  <si>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</si>
  <si>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</si>
  <si>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</si>
  <si>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</si>
  <si>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</si>
  <si>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</si>
  <si>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</si>
  <si>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</si>
  <si>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</si>
  <si>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</si>
  <si>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</si>
  <si>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</si>
  <si>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</si>
  <si>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</si>
  <si>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</si>
  <si>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</si>
  <si>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</si>
  <si>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</si>
  <si>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</si>
  <si>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</si>
  <si>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</si>
  <si>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</si>
  <si>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</si>
  <si>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</si>
  <si>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</si>
  <si>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</si>
  <si>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</si>
  <si>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</si>
  <si>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</si>
  <si>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</si>
  <si>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</si>
  <si>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</si>
  <si>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</si>
  <si>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</si>
  <si>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</si>
  <si>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</si>
  <si>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</si>
  <si>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</si>
  <si>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</si>
  <si>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</si>
  <si>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</si>
  <si>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</si>
  <si>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</si>
  <si>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</si>
  <si>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</si>
  <si>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</si>
  <si>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</si>
  <si>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</si>
  <si>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</si>
  <si>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</si>
  <si>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</si>
  <si>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</si>
  <si>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</si>
  <si>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</si>
  <si>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</si>
  <si>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</si>
  <si>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</si>
  <si>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</si>
  <si>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</si>
  <si>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</si>
  <si>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</si>
  <si>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</si>
  <si>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</si>
  <si>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</si>
  <si>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</si>
  <si>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</si>
  <si>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</si>
  <si>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</si>
  <si>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</si>
  <si>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</si>
  <si>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</si>
  <si>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</si>
  <si>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</si>
  <si>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</si>
  <si>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</si>
  <si>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</si>
  <si>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</si>
  <si>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</si>
  <si>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</si>
  <si>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</si>
  <si>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</si>
  <si>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</si>
  <si>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</si>
  <si>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</si>
  <si>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</si>
  <si>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</si>
  <si>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</si>
  <si>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</si>
  <si>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</si>
  <si>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</si>
  <si>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</si>
  <si>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</si>
  <si>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</si>
  <si>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</si>
  <si>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</si>
  <si>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</si>
  <si>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</si>
  <si>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</si>
  <si>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</si>
  <si>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</si>
  <si>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</si>
  <si>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</si>
  <si>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</si>
  <si>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</si>
  <si>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</si>
  <si>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</si>
  <si>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</si>
  <si>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</si>
  <si>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</si>
  <si>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</si>
  <si>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</si>
  <si>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</si>
  <si>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</si>
  <si>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</si>
  <si>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</si>
  <si>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</si>
  <si>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</si>
  <si>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</si>
  <si>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</si>
  <si>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</si>
  <si>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</si>
  <si>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</si>
  <si>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</si>
  <si>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</si>
  <si>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</si>
  <si>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</si>
  <si>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</si>
  <si>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</si>
  <si>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</si>
  <si>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</si>
  <si>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</si>
  <si>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</si>
  <si>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</si>
  <si>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</si>
  <si>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</si>
  <si>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</si>
  <si>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</si>
  <si>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</si>
  <si>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</si>
  <si>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</si>
  <si>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</si>
  <si>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</si>
  <si>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</si>
  <si>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</si>
  <si>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</si>
  <si>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</si>
  <si>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</si>
  <si>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</si>
  <si>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</si>
  <si>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</si>
  <si>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</si>
  <si>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</si>
  <si>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</si>
  <si>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</si>
  <si>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</si>
  <si>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</si>
  <si>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</si>
  <si>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</si>
  <si>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</si>
  <si>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</si>
  <si>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</si>
  <si>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</si>
  <si>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</si>
  <si>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</si>
  <si>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</si>
  <si>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</si>
  <si>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</si>
  <si>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</si>
  <si>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</si>
  <si>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</si>
  <si>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</si>
  <si>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</si>
  <si>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</si>
  <si>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</si>
  <si>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</si>
  <si>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</si>
  <si>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</si>
  <si>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</si>
  <si>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</si>
  <si>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</si>
  <si>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</si>
  <si>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</si>
  <si>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</si>
  <si>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</si>
  <si>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</si>
  <si>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</si>
  <si>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</si>
  <si>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</si>
  <si>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</si>
  <si>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</si>
  <si>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</si>
  <si>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</si>
  <si>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</si>
  <si>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</si>
  <si>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</si>
  <si>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</si>
  <si>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</si>
  <si>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</si>
  <si>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</si>
  <si>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</si>
  <si>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</si>
  <si>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</si>
  <si>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</si>
  <si>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</si>
  <si>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</si>
  <si>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</si>
  <si>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</si>
  <si>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</si>
  <si>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</si>
  <si>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</si>
  <si>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</si>
  <si>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</si>
  <si>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</si>
  <si>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</si>
  <si>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</si>
  <si>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</si>
  <si>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</si>
  <si>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</si>
  <si>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</si>
  <si>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</si>
  <si>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</si>
  <si>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</si>
  <si>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</si>
  <si>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</si>
  <si>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</si>
  <si>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</si>
  <si>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</si>
  <si>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</si>
  <si>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</si>
  <si>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</si>
  <si>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</si>
  <si>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</si>
  <si>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</si>
  <si>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</si>
  <si>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</si>
  <si>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</si>
  <si>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</si>
  <si>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</si>
  <si>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</si>
  <si>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</si>
  <si>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</si>
  <si>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</si>
  <si>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</si>
  <si>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</si>
  <si>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</si>
  <si>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</si>
  <si>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</si>
  <si>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</si>
  <si>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</si>
  <si>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</si>
  <si>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</si>
  <si>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</si>
  <si>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</si>
  <si>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</si>
  <si>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</si>
  <si>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</si>
  <si>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</si>
  <si>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</si>
  <si>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</si>
  <si>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</si>
  <si>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</si>
  <si>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</si>
  <si>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</si>
  <si>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</si>
  <si>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</si>
  <si>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</si>
  <si>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</si>
  <si>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</si>
  <si>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</si>
  <si>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</si>
  <si>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</si>
  <si>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</si>
  <si>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</si>
  <si>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</si>
  <si>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</si>
  <si>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</si>
  <si>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</si>
  <si>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</si>
  <si>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</si>
  <si>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</si>
  <si>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</si>
  <si>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</si>
  <si>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</si>
  <si>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</si>
  <si>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</si>
  <si>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</si>
  <si>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</si>
  <si>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</si>
  <si>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</si>
  <si>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</si>
  <si>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</si>
  <si>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</si>
  <si>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</si>
  <si>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</si>
  <si>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</si>
  <si>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</si>
  <si>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</si>
  <si>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</si>
  <si>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</si>
  <si>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</si>
  <si>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</si>
  <si>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</si>
  <si>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</si>
  <si>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</si>
  <si>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</si>
  <si>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</si>
  <si>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</si>
  <si>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</si>
  <si>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</si>
  <si>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</si>
  <si>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</si>
  <si>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</si>
  <si>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</si>
  <si>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</si>
  <si>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</si>
  <si>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</si>
  <si>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</si>
  <si>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</si>
  <si>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</si>
  <si>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</si>
  <si>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</si>
  <si>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</si>
  <si>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</si>
  <si>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</si>
  <si>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</si>
  <si>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</si>
  <si>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</si>
  <si>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</si>
  <si>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</si>
  <si>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</si>
  <si>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</si>
  <si>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</si>
  <si>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</si>
  <si>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</si>
  <si>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</si>
  <si>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</si>
  <si>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</si>
  <si>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</si>
  <si>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</si>
  <si>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</si>
  <si>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</si>
  <si>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</si>
  <si>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</si>
  <si>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</si>
  <si>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</si>
  <si>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</si>
  <si>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</si>
  <si>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</si>
  <si>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</si>
  <si>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</si>
  <si>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</si>
  <si>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</si>
  <si>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</si>
  <si>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</si>
  <si>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</si>
  <si>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</si>
  <si>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</si>
  <si>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</si>
  <si>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</si>
  <si>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</si>
  <si>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</si>
  <si>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</si>
  <si>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</si>
  <si>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</si>
  <si>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</si>
  <si>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</si>
  <si>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</si>
  <si>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</si>
  <si>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</si>
  <si>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</si>
  <si>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</si>
  <si>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</si>
  <si>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</si>
  <si>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</si>
  <si>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</si>
  <si>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</si>
  <si>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</si>
  <si>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</si>
  <si>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</si>
  <si>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</si>
  <si>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</si>
  <si>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</si>
  <si>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</si>
  <si>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</si>
  <si>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</si>
  <si>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</si>
  <si>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</si>
  <si>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</si>
  <si>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</si>
  <si>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</si>
  <si>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</si>
  <si>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</si>
  <si>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</si>
  <si>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</si>
  <si>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</si>
  <si>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</si>
  <si>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</si>
  <si>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</si>
  <si>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</si>
  <si>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</si>
  <si>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</si>
  <si>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</si>
  <si>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</si>
  <si>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</si>
  <si>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</si>
  <si>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</si>
  <si>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</si>
  <si>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</si>
  <si>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</si>
  <si>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</si>
  <si>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</si>
  <si>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</si>
  <si>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</si>
  <si>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</si>
  <si>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</si>
  <si>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</si>
  <si>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</si>
  <si>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</si>
  <si>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</si>
  <si>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</si>
  <si>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</si>
  <si>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</si>
  <si>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</si>
  <si>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</si>
  <si>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</si>
  <si>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</si>
  <si>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</si>
  <si>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</si>
  <si>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</si>
  <si>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</si>
  <si>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</si>
  <si>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</si>
  <si>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</si>
  <si>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</si>
  <si>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</si>
  <si>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</si>
  <si>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</si>
  <si>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</si>
  <si>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</si>
  <si>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</si>
  <si>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</si>
  <si>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</si>
  <si>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</si>
  <si>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</si>
  <si>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</si>
  <si>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</si>
  <si>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</si>
  <si>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</si>
  <si>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</si>
  <si>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</si>
  <si>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</si>
  <si>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</si>
  <si>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</si>
  <si>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</si>
  <si>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</si>
  <si>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</si>
  <si>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</si>
  <si>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</si>
  <si>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</si>
  <si>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</si>
  <si>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</si>
  <si>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</si>
  <si>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</si>
  <si>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</si>
  <si>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</si>
  <si>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</si>
  <si>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</si>
  <si>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</si>
  <si>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</si>
  <si>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</si>
  <si>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</si>
  <si>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</si>
  <si>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</si>
  <si>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</si>
  <si>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</si>
  <si>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</si>
  <si>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</si>
  <si>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</si>
  <si>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</si>
  <si>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</si>
  <si>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</si>
  <si>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</si>
  <si>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</si>
  <si>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</si>
  <si>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</si>
  <si>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</si>
  <si>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</si>
  <si>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</si>
  <si>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</si>
  <si>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</si>
  <si>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</si>
  <si>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</si>
  <si>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</si>
  <si>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</si>
  <si>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</si>
  <si>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</si>
  <si>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</si>
  <si>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</si>
  <si>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</si>
  <si>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</si>
  <si>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</si>
  <si>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</si>
  <si>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</si>
  <si>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</si>
  <si>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</si>
  <si>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</si>
  <si>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</si>
  <si>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</si>
  <si>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</si>
  <si>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</si>
  <si>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</si>
  <si>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</si>
  <si>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</si>
  <si>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</si>
  <si>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</si>
  <si>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</si>
  <si>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</si>
  <si>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</si>
  <si>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</si>
  <si>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</si>
  <si>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</si>
  <si>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</si>
  <si>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</si>
  <si>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</si>
  <si>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</si>
  <si>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</si>
  <si>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</si>
  <si>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</si>
  <si>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</si>
  <si>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</si>
  <si>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</si>
  <si>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</si>
  <si>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</si>
  <si>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</si>
  <si>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</si>
  <si>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</si>
  <si>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</si>
  <si>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</si>
  <si>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</si>
  <si>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</si>
  <si>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</si>
  <si>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</si>
  <si>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</si>
  <si>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</si>
  <si>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</si>
  <si>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</si>
  <si>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</si>
  <si>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</si>
  <si>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</si>
  <si>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</si>
  <si>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</si>
  <si>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</si>
  <si>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</si>
  <si>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</si>
  <si>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</si>
  <si>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</si>
  <si>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</si>
  <si>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</si>
  <si>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</si>
  <si>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</si>
  <si>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</si>
  <si>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</si>
  <si>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</si>
  <si>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</si>
  <si>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</si>
  <si>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</si>
  <si>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</si>
  <si>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</si>
  <si>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</si>
  <si>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</si>
  <si>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</si>
  <si>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</si>
  <si>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</si>
  <si>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</si>
  <si>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</si>
  <si>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</si>
  <si>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</si>
  <si>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</si>
  <si>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</si>
  <si>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</si>
  <si>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</si>
  <si>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</si>
  <si>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</si>
  <si>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</si>
  <si>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</si>
  <si>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</si>
  <si>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</si>
  <si>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</si>
  <si>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</si>
  <si>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</si>
  <si>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</si>
  <si>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</si>
  <si>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</si>
  <si>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</si>
  <si>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</si>
  <si>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</si>
  <si>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</si>
  <si>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</si>
  <si>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</si>
  <si>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</si>
  <si>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</si>
  <si>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</si>
  <si>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</si>
  <si>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</si>
  <si>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</si>
  <si>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</si>
  <si>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</si>
  <si>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</si>
  <si>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</si>
  <si>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</si>
  <si>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</si>
  <si>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</si>
  <si>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</si>
  <si>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</si>
  <si>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</si>
  <si>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</si>
  <si>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</si>
  <si>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</si>
  <si>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</si>
  <si>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</si>
  <si>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</si>
  <si>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</si>
  <si>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</si>
  <si>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</si>
  <si>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</si>
  <si>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</si>
  <si>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</si>
  <si>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</si>
  <si>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</si>
  <si>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</si>
  <si>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</si>
  <si>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</si>
  <si>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</si>
  <si>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</si>
  <si>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</si>
  <si>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</si>
  <si>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</si>
  <si>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</si>
  <si>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</si>
  <si>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</si>
  <si>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</si>
  <si>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</si>
  <si>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</si>
  <si>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</si>
  <si>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</si>
  <si>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</si>
  <si>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</si>
  <si>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</si>
  <si>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</si>
  <si>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</si>
  <si>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</si>
  <si>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</si>
  <si>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</si>
  <si>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</si>
  <si>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</si>
  <si>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</si>
  <si>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</si>
  <si>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</si>
  <si>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</si>
  <si>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</si>
  <si>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</si>
  <si>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</si>
  <si>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</si>
  <si>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</si>
  <si>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</si>
  <si>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</si>
  <si>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</si>
  <si>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</si>
  <si>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</si>
  <si>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</si>
  <si>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</si>
  <si>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</si>
  <si>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</si>
  <si>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</si>
  <si>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</si>
  <si>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</si>
  <si>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</si>
  <si>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</si>
  <si>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</si>
  <si>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</si>
  <si>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</si>
  <si>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</si>
  <si>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</si>
  <si>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</si>
  <si>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</si>
  <si>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</si>
  <si>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</si>
  <si>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</si>
  <si>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</si>
  <si>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</si>
  <si>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</si>
  <si>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</si>
  <si>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</si>
  <si>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</si>
  <si>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</si>
  <si>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</si>
  <si>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</si>
  <si>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</si>
  <si>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</si>
  <si>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</si>
  <si>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</si>
  <si>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</si>
  <si>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</si>
  <si>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</si>
  <si>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</si>
  <si>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</si>
  <si>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</si>
  <si>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</si>
  <si>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</si>
  <si>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</si>
  <si>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</si>
  <si>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</si>
  <si>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</si>
  <si>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</si>
  <si>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</si>
  <si>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</si>
  <si>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</si>
  <si>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</si>
  <si>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</si>
  <si>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</si>
  <si>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</si>
  <si>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</si>
  <si>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</si>
  <si>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</si>
  <si>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</si>
  <si>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</si>
  <si>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</si>
  <si>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</si>
  <si>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</si>
  <si>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</si>
  <si>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</si>
  <si>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</si>
  <si>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</si>
  <si>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</si>
  <si>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</si>
  <si>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</si>
  <si>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</si>
  <si>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</si>
  <si>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</si>
  <si>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</si>
  <si>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</si>
  <si>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</si>
  <si>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</si>
  <si>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</si>
  <si>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</si>
  <si>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</si>
  <si>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</si>
  <si>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</si>
  <si>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</si>
  <si>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</si>
  <si>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</si>
  <si>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</si>
  <si>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</si>
  <si>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</si>
  <si>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</si>
  <si>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</si>
  <si>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</si>
  <si>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</si>
  <si>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</si>
  <si>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</si>
  <si>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</si>
  <si>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</si>
  <si>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</si>
  <si>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</si>
  <si>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</si>
  <si>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</si>
  <si>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</si>
  <si>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</si>
  <si>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</si>
  <si>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</si>
  <si>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</si>
  <si>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</si>
  <si>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</si>
  <si>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</si>
  <si>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</si>
  <si>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</si>
  <si>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</si>
  <si>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</si>
  <si>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</si>
  <si>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</si>
  <si>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</si>
  <si>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</si>
  <si>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</si>
  <si>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</si>
  <si>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</si>
  <si>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</si>
  <si>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</si>
  <si>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</si>
  <si>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</si>
  <si>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</si>
  <si>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</si>
  <si>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</si>
  <si>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</si>
  <si>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</si>
  <si>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</si>
  <si>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</si>
  <si>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</si>
  <si>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</si>
  <si>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</si>
  <si>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</si>
  <si>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</si>
  <si>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</si>
  <si>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</si>
  <si>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</si>
  <si>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</si>
  <si>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</si>
  <si>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</si>
  <si>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</si>
  <si>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</si>
  <si>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</si>
  <si>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</si>
  <si>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</si>
  <si>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</si>
  <si>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</si>
  <si>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</si>
  <si>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</si>
  <si>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</si>
  <si>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</si>
  <si>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</si>
  <si>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</si>
  <si>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</si>
  <si>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</si>
  <si>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</si>
  <si>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</si>
  <si>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</si>
  <si>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</si>
  <si>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</si>
  <si>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</si>
  <si>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</si>
  <si>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</si>
  <si>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</si>
  <si>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</si>
  <si>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</si>
  <si>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</si>
  <si>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</si>
  <si>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</si>
  <si>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</si>
  <si>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</si>
  <si>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</si>
  <si>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</si>
  <si>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</si>
  <si>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</si>
  <si>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</si>
  <si>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</si>
  <si>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</si>
  <si>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</si>
  <si>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</si>
  <si>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</si>
  <si>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</si>
  <si>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</si>
  <si>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</si>
  <si>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</si>
  <si>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</si>
  <si>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</si>
  <si>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</si>
  <si>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</si>
  <si>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</si>
  <si>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</si>
  <si>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</si>
  <si>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</si>
  <si>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</si>
  <si>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</si>
  <si>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</si>
  <si>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</si>
  <si>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</si>
  <si>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</si>
  <si>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</si>
  <si>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</si>
  <si>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</si>
  <si>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</si>
  <si>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</si>
  <si>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</si>
  <si>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</si>
  <si>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</si>
  <si>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</si>
  <si>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</si>
  <si>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</si>
  <si>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</si>
  <si>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</si>
  <si>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</si>
  <si>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</si>
  <si>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</si>
  <si>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</si>
  <si>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</si>
  <si>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</si>
  <si>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</si>
  <si>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</si>
  <si>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</si>
  <si>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</si>
  <si>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</si>
  <si>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</si>
  <si>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</si>
  <si>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</si>
  <si>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</si>
  <si>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</si>
  <si>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</si>
  <si>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</si>
  <si>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</si>
  <si>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</si>
  <si>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</si>
  <si>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</si>
  <si>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</si>
  <si>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</si>
  <si>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</si>
  <si>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</si>
  <si>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</si>
  <si>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</si>
  <si>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</si>
  <si>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</si>
  <si>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</si>
  <si>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</si>
  <si>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</si>
  <si>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</si>
  <si>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</si>
  <si>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</si>
  <si>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</si>
  <si>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</si>
  <si>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</si>
  <si>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</si>
  <si>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</si>
  <si>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</si>
  <si>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</si>
  <si>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</si>
  <si>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</si>
  <si>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</si>
  <si>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</si>
  <si>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</si>
  <si>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</si>
  <si>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</si>
  <si>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</si>
  <si>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</si>
  <si>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</si>
  <si>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</si>
  <si>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</si>
  <si>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</si>
  <si>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</si>
  <si>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</si>
  <si>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</si>
  <si>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</si>
  <si>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</si>
  <si>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</si>
  <si>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</si>
  <si>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</si>
  <si>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</si>
  <si>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</si>
  <si>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</si>
  <si>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</si>
  <si>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</si>
  <si>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</si>
  <si>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</si>
  <si>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</si>
  <si>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</si>
  <si>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</si>
  <si>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</si>
  <si>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</si>
  <si>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</si>
  <si>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</si>
  <si>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</si>
  <si>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</si>
  <si>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</si>
  <si>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</si>
  <si>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</si>
  <si>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</si>
  <si>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</si>
  <si>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</si>
  <si>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</si>
  <si>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</si>
  <si>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</si>
  <si>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</si>
  <si>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</si>
  <si>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</si>
  <si>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</si>
  <si>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</si>
  <si>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</si>
  <si>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</si>
  <si>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</si>
  <si>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</si>
  <si>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</si>
  <si>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</si>
  <si>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</si>
  <si>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</si>
  <si>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</si>
  <si>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</si>
  <si>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</si>
  <si>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</si>
  <si>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</si>
  <si>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</si>
  <si>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</si>
  <si>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</si>
  <si>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</si>
  <si>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</si>
  <si>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</si>
  <si>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</si>
  <si>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</si>
  <si>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</si>
  <si>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</si>
  <si>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</si>
  <si>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</si>
  <si>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</si>
  <si>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</si>
  <si>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</si>
  <si>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</si>
  <si>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</si>
  <si>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</si>
  <si>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</si>
  <si>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</si>
  <si>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</si>
  <si>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</si>
  <si>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</si>
  <si>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</si>
  <si>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</si>
  <si>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</si>
  <si>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</si>
  <si>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</si>
  <si>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</si>
  <si>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</si>
  <si>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</si>
  <si>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</si>
  <si>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</si>
  <si>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</si>
  <si>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</si>
  <si>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</si>
  <si>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</si>
  <si>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</si>
  <si>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</si>
  <si>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</si>
  <si>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</si>
  <si>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</si>
  <si>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</si>
  <si>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</si>
  <si>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</si>
  <si>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</si>
  <si>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</si>
  <si>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</si>
  <si>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</si>
  <si>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</si>
  <si>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</si>
  <si>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</si>
  <si>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</si>
  <si>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</si>
  <si>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</si>
  <si>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</si>
  <si>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</si>
  <si>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</si>
  <si>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</si>
  <si>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</si>
  <si>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</si>
  <si>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</si>
  <si>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</si>
  <si>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</si>
  <si>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</si>
  <si>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</si>
  <si>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</si>
  <si>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</si>
  <si>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</si>
  <si>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</si>
  <si>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</si>
  <si>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</si>
  <si>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</si>
  <si>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</si>
  <si>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</si>
  <si>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</si>
  <si>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</si>
  <si>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</si>
  <si>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</si>
  <si>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</si>
  <si>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</si>
  <si>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</si>
  <si>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</si>
  <si>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</si>
  <si>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</si>
  <si>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</si>
  <si>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</si>
  <si>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</si>
  <si>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</si>
  <si>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</si>
  <si>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</si>
  <si>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</si>
  <si>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</si>
  <si>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</si>
  <si>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</si>
  <si>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</si>
  <si>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</si>
  <si>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</si>
  <si>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</si>
  <si>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</si>
  <si>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</si>
  <si>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</si>
  <si>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</si>
  <si>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</si>
  <si>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</si>
  <si>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</si>
  <si>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</si>
  <si>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</si>
  <si>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</si>
  <si>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</si>
  <si>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</si>
  <si>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</si>
  <si>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</si>
  <si>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</si>
  <si>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</si>
  <si>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</si>
  <si>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</si>
  <si>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</si>
  <si>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</si>
  <si>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</si>
  <si>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</si>
  <si>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</si>
  <si>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</si>
  <si>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</si>
  <si>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</si>
  <si>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</si>
  <si>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</si>
  <si>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</si>
  <si>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</si>
  <si>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</si>
  <si>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</si>
  <si>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</si>
  <si>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</si>
  <si>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</si>
  <si>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</si>
  <si>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</si>
  <si>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</si>
  <si>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</si>
  <si>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</si>
  <si>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</si>
  <si>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</si>
  <si>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</si>
  <si>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</si>
  <si>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</si>
  <si>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</si>
  <si>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</si>
  <si>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</si>
  <si>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</si>
  <si>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</si>
  <si>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</si>
  <si>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</si>
  <si>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</si>
  <si>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</si>
  <si>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</si>
  <si>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</si>
  <si>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</si>
  <si>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</si>
  <si>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</si>
  <si>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</si>
  <si>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</si>
  <si>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</si>
  <si>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</si>
  <si>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</si>
  <si>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</si>
  <si>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</si>
  <si>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</si>
  <si>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</si>
  <si>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</si>
  <si>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</si>
  <si>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</si>
  <si>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</si>
  <si>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</si>
  <si>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</si>
  <si>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</si>
  <si>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</si>
  <si>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</si>
  <si>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</si>
  <si>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</si>
  <si>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</si>
  <si>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</si>
  <si>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</si>
  <si>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</si>
  <si>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</si>
  <si>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</si>
  <si>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</si>
  <si>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</si>
  <si>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</si>
  <si>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</si>
  <si>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</si>
  <si>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</si>
  <si>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</si>
  <si>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</si>
  <si>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</si>
  <si>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</si>
  <si>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</si>
  <si>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</si>
  <si>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</si>
  <si>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</si>
  <si>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</si>
  <si>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</si>
  <si>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</si>
  <si>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</si>
  <si>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</si>
  <si>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</si>
  <si>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</si>
  <si>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</si>
  <si>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</si>
  <si>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</si>
  <si>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</si>
  <si>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</si>
  <si>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</si>
  <si>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</si>
  <si>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</si>
  <si>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</si>
  <si>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</si>
  <si>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</si>
  <si>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</si>
  <si>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</si>
  <si>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</si>
  <si>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</si>
  <si>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</si>
  <si>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</si>
  <si>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</si>
  <si>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</si>
  <si>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</si>
  <si>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</si>
  <si>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</si>
  <si>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</si>
  <si>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</si>
  <si>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</si>
  <si>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</si>
  <si>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</si>
  <si>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</si>
  <si>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</si>
  <si>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</si>
  <si>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</si>
  <si>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</si>
  <si>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</si>
  <si>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</si>
  <si>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</si>
  <si>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</si>
  <si>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</si>
  <si>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</si>
  <si>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</si>
  <si>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</si>
  <si>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</si>
  <si>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</si>
  <si>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</si>
  <si>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</si>
  <si>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</si>
  <si>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</si>
  <si>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</si>
  <si>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</si>
  <si>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</si>
  <si>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</si>
  <si>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</si>
  <si>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</si>
  <si>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</si>
  <si>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</si>
  <si>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</si>
  <si>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</si>
  <si>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</si>
  <si>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</si>
  <si>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</si>
  <si>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</si>
  <si>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</si>
  <si>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</si>
  <si>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</si>
  <si>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</si>
  <si>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</si>
  <si>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</si>
  <si>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</si>
  <si>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</si>
  <si>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</si>
  <si>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</si>
  <si>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</si>
  <si>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</si>
  <si>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</si>
  <si>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</si>
  <si>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</si>
  <si>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</si>
  <si>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</si>
  <si>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</si>
  <si>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</si>
  <si>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</si>
  <si>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</si>
  <si>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</si>
  <si>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</si>
  <si>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</si>
  <si>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</si>
  <si>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</si>
  <si>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</si>
  <si>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</si>
  <si>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</si>
  <si>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</si>
  <si>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</si>
  <si>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</si>
  <si>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</si>
  <si>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</si>
  <si>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</si>
  <si>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</si>
  <si>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</si>
  <si>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</si>
  <si>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</si>
  <si>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</si>
  <si>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</si>
  <si>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</si>
  <si>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</si>
  <si>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</si>
  <si>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</si>
  <si>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</si>
  <si>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</si>
  <si>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</si>
  <si>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</si>
  <si>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</si>
  <si>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</si>
  <si>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</si>
  <si>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</si>
  <si>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</si>
  <si>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</si>
  <si>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</si>
  <si>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</si>
  <si>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</si>
  <si>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</si>
  <si>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</si>
  <si>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</si>
  <si>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</si>
  <si>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</si>
  <si>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</si>
  <si>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</si>
  <si>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</si>
  <si>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</si>
  <si>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</si>
  <si>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</si>
  <si>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</si>
  <si>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</si>
  <si>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</si>
  <si>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</si>
  <si>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</si>
  <si>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</si>
  <si>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</si>
  <si>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</si>
  <si>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</si>
  <si>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</si>
  <si>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</si>
  <si>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</si>
  <si>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</si>
  <si>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</si>
  <si>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</si>
  <si>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</si>
  <si>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</si>
  <si>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</si>
  <si>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</si>
  <si>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</si>
  <si>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</si>
  <si>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</si>
  <si>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</si>
  <si>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</si>
  <si>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</si>
  <si>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</si>
  <si>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</si>
  <si>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</si>
  <si>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</si>
  <si>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</si>
  <si>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</si>
  <si>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</si>
  <si>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</si>
  <si>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</si>
  <si>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</si>
  <si>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</si>
  <si>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</si>
  <si>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</si>
  <si>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</si>
  <si>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</si>
  <si>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</si>
  <si>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</si>
  <si>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</si>
  <si>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</si>
  <si>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</si>
  <si>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</si>
  <si>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</si>
  <si>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</si>
  <si>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</si>
  <si>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</si>
  <si>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</si>
  <si>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</si>
  <si>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</si>
  <si>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</si>
  <si>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</si>
  <si>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</si>
  <si>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</si>
  <si>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</si>
  <si>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</si>
  <si>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</si>
  <si>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</si>
  <si>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</si>
  <si>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</si>
  <si>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</si>
  <si>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</si>
  <si>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</si>
  <si>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</si>
  <si>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</si>
  <si>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</si>
  <si>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</si>
  <si>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</si>
  <si>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</si>
  <si>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</si>
  <si>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</si>
  <si>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</si>
  <si>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</si>
  <si>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</si>
  <si>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</si>
  <si>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</si>
  <si>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</si>
  <si>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</si>
  <si>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</si>
  <si>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</si>
  <si>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</si>
  <si>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</si>
  <si>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</si>
  <si>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</si>
  <si>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</si>
  <si>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</si>
  <si>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</si>
  <si>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</si>
  <si>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</si>
  <si>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</si>
  <si>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</si>
  <si>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</si>
  <si>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</si>
  <si>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</si>
  <si>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</si>
  <si>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</si>
  <si>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</si>
  <si>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</si>
  <si>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</si>
  <si>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</si>
  <si>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</si>
  <si>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</si>
  <si>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</si>
  <si>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</si>
  <si>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</si>
  <si>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</si>
  <si>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</si>
  <si>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</si>
  <si>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</si>
  <si>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</si>
  <si>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</si>
  <si>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</si>
  <si>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</si>
  <si>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</si>
  <si>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</si>
  <si>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</si>
  <si>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</si>
  <si>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</si>
  <si>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</si>
  <si>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</si>
  <si>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</si>
  <si>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</si>
  <si>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</si>
  <si>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</si>
  <si>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</si>
  <si>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</si>
  <si>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</si>
  <si>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</si>
  <si>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</si>
  <si>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</si>
  <si>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</si>
  <si>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</si>
  <si>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</si>
  <si>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</si>
  <si>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</si>
  <si>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</si>
  <si>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</si>
  <si>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</si>
  <si>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</si>
  <si>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</si>
  <si>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</si>
  <si>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</si>
  <si>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</si>
  <si>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</si>
  <si>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</si>
  <si>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</si>
  <si>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</si>
  <si>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</si>
  <si>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</si>
  <si>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</si>
  <si>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</si>
  <si>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</si>
  <si>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</si>
  <si>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</si>
  <si>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</si>
  <si>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</si>
  <si>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</si>
  <si>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</si>
  <si>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</si>
  <si>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</si>
  <si>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</si>
  <si>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</si>
  <si>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</si>
  <si>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</si>
  <si>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</si>
  <si>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</si>
  <si>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</si>
  <si>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</si>
  <si>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</si>
  <si>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</si>
  <si>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</si>
  <si>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</si>
  <si>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</si>
  <si>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</si>
  <si>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</si>
  <si>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</si>
  <si>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</si>
  <si>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</si>
  <si>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</si>
  <si>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</si>
  <si>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</si>
  <si>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</si>
  <si>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</si>
  <si>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</si>
  <si>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</si>
  <si>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</si>
  <si>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</si>
  <si>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</si>
  <si>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</si>
  <si>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</si>
  <si>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</si>
  <si>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</si>
  <si>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</si>
  <si>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</si>
  <si>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</si>
  <si>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</si>
  <si>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</si>
  <si>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</si>
  <si>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</si>
  <si>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</si>
  <si>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</si>
  <si>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</si>
  <si>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</si>
  <si>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</si>
  <si>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</si>
  <si>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</si>
  <si>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</si>
  <si>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</si>
  <si>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</si>
  <si>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</si>
  <si>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</si>
  <si>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</si>
  <si>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</si>
  <si>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</si>
  <si>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</si>
  <si>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</si>
  <si>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</si>
  <si>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</si>
  <si>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</si>
  <si>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</si>
  <si>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</si>
  <si>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</si>
  <si>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</si>
  <si>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</si>
  <si>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</si>
  <si>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</si>
  <si>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</si>
  <si>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</si>
  <si>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</si>
  <si>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</si>
  <si>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</si>
  <si>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</si>
  <si>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</si>
  <si>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</si>
  <si>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</si>
  <si>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</si>
  <si>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</si>
  <si>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</si>
  <si>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</si>
  <si>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</si>
  <si>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</si>
  <si>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</si>
  <si>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</si>
  <si>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</si>
  <si>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</si>
  <si>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</si>
  <si>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</si>
  <si>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</si>
  <si>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</si>
  <si>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</si>
  <si>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</si>
  <si>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</si>
  <si>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</si>
  <si>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</si>
  <si>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</si>
  <si>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</si>
  <si>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</si>
  <si>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</si>
  <si>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</si>
  <si>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</si>
  <si>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</si>
  <si>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</si>
  <si>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</si>
  <si>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</si>
  <si>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</si>
  <si>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</si>
  <si>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</si>
  <si>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</si>
  <si>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</si>
  <si>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</si>
  <si>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</si>
  <si>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</si>
  <si>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</si>
  <si>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</si>
  <si>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</si>
  <si>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</si>
  <si>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</si>
  <si>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</si>
  <si>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</si>
  <si>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</si>
  <si>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</si>
  <si>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</si>
  <si>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</si>
  <si>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</si>
  <si>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</si>
  <si>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</si>
  <si>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</si>
  <si>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</si>
  <si>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</si>
  <si>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</si>
  <si>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</si>
  <si>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</si>
  <si>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</si>
  <si>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</si>
  <si>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</si>
  <si>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</si>
  <si>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</si>
  <si>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</si>
  <si>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</si>
  <si>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</si>
  <si>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</si>
  <si>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</si>
  <si>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</si>
  <si>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</si>
  <si>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</si>
  <si>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</si>
  <si>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</si>
  <si>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</si>
  <si>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</si>
  <si>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</si>
  <si>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</si>
  <si>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</si>
  <si>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</si>
  <si>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</si>
  <si>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</si>
  <si>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</si>
  <si>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</si>
  <si>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</si>
  <si>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</si>
  <si>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</si>
  <si>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</si>
  <si>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</si>
  <si>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</si>
  <si>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</si>
  <si>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</si>
  <si>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</si>
  <si>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</si>
  <si>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</si>
  <si>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</si>
  <si>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</si>
  <si>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</si>
  <si>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</si>
  <si>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</si>
  <si>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</si>
  <si>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</si>
  <si>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</si>
  <si>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</si>
  <si>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</si>
  <si>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</si>
  <si>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</si>
  <si>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</si>
  <si>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</si>
  <si>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</si>
  <si>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</si>
  <si>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</si>
  <si>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</si>
  <si>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</si>
  <si>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</si>
  <si>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</si>
  <si>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</si>
  <si>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</si>
  <si>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</si>
  <si>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</si>
  <si>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</si>
  <si>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</si>
  <si>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</si>
  <si>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</si>
  <si>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</si>
  <si>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</si>
  <si>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</si>
  <si>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</si>
  <si>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</si>
  <si>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</si>
  <si>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</si>
  <si>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</si>
  <si>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</si>
  <si>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</si>
  <si>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</si>
  <si>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</si>
  <si>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</si>
  <si>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</si>
  <si>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</si>
  <si>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</si>
  <si>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</si>
  <si>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</si>
  <si>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</si>
  <si>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</si>
  <si>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</si>
  <si>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</si>
  <si>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</si>
  <si>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</si>
  <si>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</si>
  <si>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</si>
  <si>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</si>
  <si>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</si>
  <si>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</si>
  <si>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</si>
  <si>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</si>
  <si>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</si>
  <si>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</si>
  <si>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</si>
  <si>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</si>
  <si>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</si>
  <si>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</si>
  <si>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</si>
  <si>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</si>
  <si>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</si>
  <si>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</si>
  <si>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</si>
  <si>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</si>
  <si>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</si>
  <si>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</si>
  <si>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</si>
  <si>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</si>
  <si>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</si>
  <si>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</si>
  <si>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</si>
  <si>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</si>
  <si>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</si>
  <si>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</si>
  <si>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</si>
  <si>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</si>
  <si>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</si>
  <si>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</si>
  <si>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</si>
  <si>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</si>
  <si>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</si>
  <si>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</si>
  <si>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</si>
  <si>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</si>
  <si>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</si>
  <si>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</si>
  <si>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</si>
  <si>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</si>
  <si>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</si>
  <si>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</si>
  <si>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</si>
  <si>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</si>
  <si>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</si>
  <si>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</si>
  <si>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</si>
  <si>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</si>
  <si>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</si>
  <si>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</si>
  <si>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</si>
  <si>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</si>
  <si>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</si>
  <si>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</si>
  <si>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</si>
  <si>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</si>
  <si>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</si>
  <si>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</si>
  <si>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</si>
  <si>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</si>
  <si>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</si>
  <si>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</si>
  <si>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</si>
  <si>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</si>
  <si>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</si>
  <si>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</si>
  <si>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</si>
  <si>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</si>
  <si>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</si>
  <si>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</si>
  <si>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</si>
  <si>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</si>
  <si>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</si>
  <si>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</si>
  <si>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</si>
  <si>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</si>
  <si>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</si>
  <si>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</si>
  <si>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</si>
  <si>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</si>
  <si>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</si>
  <si>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</si>
  <si>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</si>
  <si>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</si>
  <si>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</si>
  <si>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</si>
  <si>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</si>
  <si>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</si>
  <si>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</si>
  <si>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</si>
  <si>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</si>
  <si>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</si>
  <si>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</si>
  <si>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</si>
  <si>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</si>
  <si>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</si>
  <si>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</si>
  <si>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</si>
  <si>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</si>
  <si>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</si>
  <si>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</si>
  <si>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</si>
  <si>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</si>
  <si>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</si>
  <si>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</si>
  <si>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</si>
  <si>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</si>
  <si>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</si>
  <si>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</si>
  <si>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</si>
  <si>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</si>
  <si>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</si>
  <si>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</si>
  <si>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</si>
  <si>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</si>
  <si>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</si>
  <si>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</si>
  <si>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</si>
  <si>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</si>
  <si>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</si>
  <si>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</si>
  <si>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</si>
  <si>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</si>
  <si>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</si>
  <si>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</si>
  <si>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</si>
  <si>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</si>
  <si>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</si>
  <si>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</si>
  <si>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</si>
  <si>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</si>
  <si>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</si>
  <si>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</si>
  <si>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</si>
  <si>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</si>
  <si>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</si>
  <si>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</si>
  <si>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</si>
  <si>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</si>
  <si>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</si>
  <si>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</si>
  <si>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</si>
  <si>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</si>
  <si>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</si>
  <si>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</si>
  <si>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</si>
  <si>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</si>
  <si>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</si>
  <si>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</si>
  <si>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</si>
  <si>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</si>
  <si>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</si>
  <si>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</si>
  <si>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</si>
  <si>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</si>
  <si>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</si>
  <si>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</si>
  <si>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</si>
  <si>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</si>
  <si>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</si>
  <si>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</si>
  <si>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</si>
  <si>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</si>
  <si>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</si>
  <si>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</si>
  <si>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</si>
  <si>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</si>
  <si>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</si>
  <si>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</si>
  <si>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</si>
  <si>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</si>
  <si>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</si>
  <si>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</si>
  <si>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</si>
  <si>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</si>
  <si>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</si>
  <si>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</si>
  <si>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</si>
  <si>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</si>
  <si>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</si>
  <si>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</si>
  <si>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</si>
  <si>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</si>
  <si>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</si>
  <si>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</si>
  <si>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</si>
  <si>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</si>
  <si>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</si>
  <si>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</si>
  <si>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</si>
  <si>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</si>
  <si>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</si>
  <si>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</si>
  <si>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</si>
  <si>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</si>
  <si>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</si>
  <si>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</si>
  <si>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</si>
  <si>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</si>
  <si>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</si>
  <si>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</si>
  <si>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</si>
  <si>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</si>
  <si>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</si>
  <si>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</si>
  <si>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</si>
  <si>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</si>
  <si>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</si>
  <si>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</si>
  <si>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</si>
  <si>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</si>
  <si>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</si>
  <si>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</si>
  <si>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</si>
  <si>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</si>
  <si>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</si>
  <si>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</si>
  <si>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</si>
  <si>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</si>
  <si>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</si>
  <si>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</si>
  <si>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</si>
  <si>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</si>
  <si>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</si>
  <si>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</si>
  <si>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</si>
  <si>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</si>
  <si>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</si>
  <si>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</si>
  <si>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</si>
  <si>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</si>
  <si>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</si>
  <si>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</si>
  <si>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</si>
  <si>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</si>
  <si>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</si>
  <si>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</si>
  <si>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</si>
  <si>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</si>
  <si>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</si>
  <si>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</si>
  <si>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</si>
  <si>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</si>
  <si>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</si>
  <si>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</si>
  <si>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</si>
  <si>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</si>
  <si>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</si>
  <si>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</si>
  <si>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</si>
  <si>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</si>
  <si>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</si>
  <si>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</si>
  <si>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</si>
  <si>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</si>
  <si>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</si>
  <si>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</si>
  <si>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</si>
  <si>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</si>
  <si>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</si>
  <si>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</si>
  <si>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</si>
  <si>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</si>
  <si>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</si>
  <si>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</si>
  <si>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</si>
  <si>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</si>
  <si>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</si>
  <si>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</si>
  <si>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</si>
  <si>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</si>
  <si>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</si>
  <si>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</si>
  <si>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</si>
  <si>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</si>
  <si>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</si>
  <si>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</si>
  <si>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</si>
  <si>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</si>
  <si>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</si>
  <si>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</si>
  <si>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</si>
  <si>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</si>
  <si>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</si>
  <si>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</si>
  <si>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</si>
  <si>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</si>
  <si>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</si>
  <si>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</si>
  <si>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</si>
  <si>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</si>
  <si>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</si>
  <si>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</si>
  <si>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</si>
  <si>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</si>
  <si>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</si>
  <si>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</si>
  <si>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</si>
  <si>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</si>
  <si>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</si>
  <si>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</si>
  <si>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</si>
  <si>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</si>
  <si>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</si>
  <si>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</si>
  <si>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</si>
  <si>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</si>
  <si>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</si>
  <si>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</si>
  <si>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</si>
  <si>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</si>
  <si>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</si>
  <si>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</si>
  <si>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</si>
  <si>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</si>
  <si>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</si>
  <si>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</si>
  <si>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</si>
  <si>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</si>
  <si>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</si>
  <si>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</si>
  <si>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</si>
  <si>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</si>
  <si>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</si>
  <si>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</si>
  <si>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</si>
  <si>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</si>
  <si>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</si>
  <si>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</si>
  <si>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</si>
  <si>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</si>
  <si>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</si>
  <si>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</si>
  <si>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</si>
  <si>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</si>
  <si>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</si>
  <si>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</si>
  <si>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</si>
  <si>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</si>
  <si>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</si>
  <si>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</si>
  <si>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</si>
  <si>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</si>
  <si>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</si>
  <si>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</si>
  <si>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</si>
  <si>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</si>
  <si>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</si>
  <si>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</si>
  <si>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</si>
  <si>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</si>
  <si>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</si>
  <si>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</si>
  <si>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</si>
  <si>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</si>
  <si>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</si>
  <si>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</si>
  <si>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</si>
  <si>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</si>
  <si>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</si>
  <si>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</si>
  <si>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</si>
  <si>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</si>
  <si>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</si>
  <si>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</si>
  <si>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</si>
  <si>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</si>
  <si>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</si>
  <si>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</si>
  <si>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</si>
  <si>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</si>
  <si>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</si>
  <si>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</si>
  <si>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</si>
  <si>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</si>
  <si>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</si>
  <si>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</si>
  <si>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</si>
  <si>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</si>
  <si>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</si>
  <si>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</si>
  <si>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</si>
  <si>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</si>
  <si>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</si>
  <si>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</si>
  <si>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</si>
  <si>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</si>
  <si>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</si>
  <si>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</si>
  <si>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</si>
  <si>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</si>
  <si>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</si>
  <si>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</si>
  <si>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</si>
  <si>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</si>
  <si>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</si>
  <si>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</si>
  <si>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</si>
  <si>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</si>
  <si>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</si>
  <si>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</si>
  <si>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</si>
  <si>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</si>
  <si>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</si>
  <si>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</si>
  <si>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</si>
  <si>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</si>
  <si>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</si>
  <si>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</si>
  <si>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</si>
  <si>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</si>
  <si>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</si>
  <si>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</si>
  <si>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</si>
  <si>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</si>
  <si>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</si>
  <si>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</si>
  <si>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</si>
  <si>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</si>
  <si>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</si>
  <si>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</si>
  <si>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</si>
  <si>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</si>
  <si>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</si>
  <si>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</si>
  <si>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</si>
  <si>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</si>
  <si>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</si>
  <si>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</si>
  <si>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</si>
  <si>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</si>
  <si>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</si>
  <si>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</si>
  <si>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</si>
  <si>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</si>
  <si>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</si>
  <si>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</si>
  <si>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</si>
  <si>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</si>
  <si>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</si>
  <si>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</si>
  <si>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</si>
  <si>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</si>
  <si>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</si>
  <si>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</si>
  <si>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</si>
  <si>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</si>
  <si>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</si>
  <si>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</si>
  <si>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</si>
  <si>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</si>
  <si>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</si>
  <si>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</si>
  <si>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</si>
  <si>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</si>
  <si>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</si>
  <si>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</si>
  <si>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</si>
  <si>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</si>
  <si>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</si>
  <si>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</si>
  <si>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</si>
  <si>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</si>
  <si>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</si>
  <si>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</si>
  <si>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</si>
  <si>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</si>
  <si>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</si>
  <si>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</si>
  <si>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</si>
  <si>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</si>
  <si>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</si>
  <si>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</si>
  <si>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</si>
  <si>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</si>
  <si>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</si>
  <si>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</si>
  <si>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</si>
  <si>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</si>
  <si>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</si>
  <si>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</si>
  <si>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</si>
  <si>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</si>
  <si>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</si>
  <si>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</si>
  <si>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</si>
  <si>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</si>
  <si>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</si>
  <si>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</si>
  <si>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</si>
  <si>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</si>
  <si>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</si>
  <si>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</si>
  <si>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</si>
  <si>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</si>
  <si>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</si>
  <si>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</si>
  <si>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</si>
  <si>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</si>
  <si>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</si>
  <si>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</si>
  <si>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</si>
  <si>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</si>
  <si>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</si>
  <si>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</si>
  <si>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</si>
  <si>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</si>
  <si>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</si>
  <si>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</si>
  <si>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</si>
  <si>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</si>
  <si>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</si>
  <si>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</si>
  <si>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</si>
  <si>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</si>
  <si>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</si>
  <si>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</si>
  <si>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</si>
  <si>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</si>
  <si>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</si>
  <si>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</si>
  <si>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</si>
  <si>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</si>
  <si>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</si>
  <si>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</si>
  <si>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</si>
  <si>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</si>
  <si>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</si>
  <si>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</si>
  <si>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</si>
  <si>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</si>
  <si>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</si>
  <si>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</si>
  <si>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</si>
  <si>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</si>
  <si>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</si>
  <si>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</si>
  <si>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</si>
  <si>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</si>
  <si>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</si>
  <si>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</si>
  <si>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</si>
  <si>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</si>
  <si>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</si>
  <si>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</si>
  <si>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</si>
  <si>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</si>
  <si>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</si>
  <si>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</si>
  <si>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</si>
  <si>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</si>
  <si>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</si>
  <si>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</si>
  <si>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</si>
  <si>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</si>
  <si>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</si>
  <si>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</si>
  <si>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</si>
  <si>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</si>
  <si>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</si>
  <si>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</si>
  <si>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</si>
  <si>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</si>
  <si>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</si>
  <si>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</si>
  <si>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</si>
  <si>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</si>
  <si>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</si>
  <si>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</si>
  <si>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</si>
  <si>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</si>
  <si>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</si>
  <si>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</si>
  <si>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</si>
  <si>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</si>
  <si>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</si>
  <si>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</si>
  <si>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</si>
  <si>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</si>
  <si>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</si>
  <si>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</si>
  <si>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</si>
  <si>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</si>
  <si>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</si>
  <si>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</si>
  <si>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</si>
  <si>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</si>
  <si>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</si>
  <si>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</si>
  <si>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</si>
  <si>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</si>
  <si>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</si>
  <si>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</si>
  <si>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</si>
  <si>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</si>
  <si>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</si>
  <si>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</si>
  <si>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</si>
  <si>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</si>
  <si>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</si>
  <si>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</si>
  <si>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</si>
  <si>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</si>
  <si>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</si>
  <si>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</si>
  <si>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</si>
  <si>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</si>
  <si>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</si>
  <si>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</si>
  <si>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</si>
  <si>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</si>
  <si>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</si>
  <si>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</si>
  <si>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</si>
  <si>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</si>
  <si>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</si>
  <si>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</si>
  <si>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</si>
  <si>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</si>
  <si>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</si>
  <si>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</si>
  <si>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</si>
  <si>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</si>
  <si>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</si>
  <si>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</si>
  <si>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</si>
  <si>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</si>
  <si>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</si>
  <si>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</si>
  <si>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</si>
  <si>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</si>
  <si>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</si>
  <si>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</si>
  <si>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</si>
  <si>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</si>
  <si>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</si>
  <si>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</si>
  <si>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</si>
  <si>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</si>
  <si>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</si>
  <si>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</si>
  <si>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</si>
  <si>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</si>
  <si>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</si>
  <si>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</si>
  <si>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</si>
  <si>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</si>
  <si>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</si>
  <si>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</si>
  <si>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</si>
  <si>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</si>
  <si>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</si>
  <si>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</si>
  <si>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</si>
  <si>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</si>
  <si>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</si>
  <si>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</si>
  <si>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</si>
  <si>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</si>
  <si>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</si>
  <si>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</si>
  <si>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</si>
  <si>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</si>
  <si>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</si>
  <si>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</si>
  <si>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</si>
  <si>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</si>
  <si>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</si>
  <si>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</si>
  <si>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</si>
  <si>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</si>
  <si>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</si>
  <si>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</si>
  <si>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</si>
  <si>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</si>
  <si>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</si>
  <si>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</si>
  <si>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</si>
  <si>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</si>
  <si>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</si>
  <si>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</si>
  <si>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</si>
  <si>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</si>
  <si>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</si>
  <si>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</si>
  <si>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</si>
  <si>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</si>
  <si>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</si>
  <si>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</si>
  <si>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</si>
  <si>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</si>
  <si>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</si>
  <si>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</si>
  <si>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</si>
  <si>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</si>
  <si>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</si>
  <si>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</si>
  <si>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</si>
  <si>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</si>
  <si>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</si>
  <si>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</si>
  <si>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</si>
  <si>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</si>
  <si>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</si>
  <si>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</si>
  <si>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</si>
  <si>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</si>
  <si>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</si>
  <si>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</si>
  <si>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</si>
  <si>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</si>
  <si>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</si>
  <si>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</si>
  <si>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</si>
  <si>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</si>
  <si>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</si>
  <si>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</si>
  <si>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</si>
  <si>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</si>
  <si>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</si>
  <si>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</si>
  <si>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</si>
  <si>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</si>
  <si>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</si>
  <si>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</si>
  <si>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</si>
  <si>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</si>
  <si>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</si>
  <si>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</si>
  <si>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</si>
  <si>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</si>
  <si>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</si>
  <si>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</si>
  <si>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</si>
  <si>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</si>
  <si>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</si>
  <si>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</si>
  <si>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</si>
  <si>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</si>
  <si>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</si>
  <si>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</si>
  <si>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</si>
  <si>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</si>
  <si>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</si>
  <si>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</si>
  <si>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</si>
  <si>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</si>
  <si>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</si>
  <si>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</si>
  <si>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</si>
  <si>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</si>
  <si>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</si>
  <si>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</si>
  <si>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</si>
  <si>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</si>
  <si>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</si>
  <si>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</si>
  <si>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</si>
  <si>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</si>
  <si>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</si>
  <si>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</si>
  <si>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</si>
  <si>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</si>
  <si>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</si>
  <si>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</si>
  <si>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</si>
  <si>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</si>
  <si>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</si>
  <si>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</si>
  <si>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</si>
  <si>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</si>
  <si>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</si>
  <si>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</si>
  <si>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</si>
  <si>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</si>
  <si>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</si>
  <si>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</si>
  <si>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</si>
  <si>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</si>
  <si>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</si>
  <si>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</si>
  <si>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</si>
  <si>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</si>
  <si>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</si>
  <si>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</si>
  <si>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</si>
  <si>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</si>
  <si>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</si>
  <si>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</si>
  <si>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</si>
  <si>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</si>
  <si>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</si>
  <si>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</si>
  <si>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</si>
  <si>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</si>
  <si>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</si>
  <si>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</si>
  <si>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</si>
  <si>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</si>
  <si>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</si>
  <si>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</si>
  <si>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</si>
  <si>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</si>
  <si>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</si>
  <si>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</si>
  <si>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</si>
  <si>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</si>
  <si>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</si>
  <si>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</si>
  <si>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</si>
  <si>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</si>
  <si>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</si>
  <si>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</si>
  <si>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</si>
  <si>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</si>
  <si>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</si>
  <si>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</si>
  <si>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</si>
  <si>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</si>
  <si>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</si>
  <si>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</si>
  <si>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</si>
  <si>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</si>
  <si>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</si>
  <si>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</si>
  <si>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</si>
  <si>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</si>
  <si>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</si>
  <si>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</si>
  <si>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</si>
  <si>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</si>
  <si>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</si>
  <si>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</si>
  <si>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</si>
  <si>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</si>
  <si>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</si>
  <si>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</si>
  <si>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</si>
  <si>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</si>
  <si>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</si>
  <si>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</si>
  <si>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</si>
  <si>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</si>
  <si>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</si>
  <si>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</si>
  <si>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</si>
  <si>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</si>
  <si>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</si>
  <si>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</si>
  <si>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</si>
  <si>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</si>
  <si>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</si>
  <si>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</si>
  <si>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</si>
  <si>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</si>
  <si>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</si>
  <si>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</si>
  <si>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</si>
  <si>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</si>
  <si>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</si>
  <si>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</si>
  <si>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</si>
  <si>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</si>
  <si>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</si>
  <si>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</si>
  <si>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</si>
  <si>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</si>
  <si>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</si>
  <si>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</si>
  <si>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</si>
  <si>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</si>
  <si>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</si>
  <si>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</si>
  <si>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</si>
  <si>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</si>
  <si>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</si>
  <si>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</si>
  <si>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</si>
  <si>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</si>
  <si>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</si>
  <si>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</si>
  <si>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</si>
  <si>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</si>
  <si>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</si>
  <si>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</si>
  <si>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</si>
  <si>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</si>
  <si>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</si>
  <si>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</si>
  <si>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</si>
  <si>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</si>
  <si>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</si>
  <si>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</si>
  <si>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</si>
  <si>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</si>
  <si>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</si>
  <si>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</si>
  <si>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</si>
  <si>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</si>
  <si>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</si>
  <si>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</si>
  <si>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</si>
  <si>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</si>
  <si>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</si>
  <si>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</si>
  <si>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</si>
  <si>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</si>
  <si>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</si>
  <si>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</si>
  <si>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</si>
  <si>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</si>
  <si>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</si>
  <si>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</si>
  <si>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</si>
  <si>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</si>
  <si>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</si>
  <si>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</si>
  <si>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</si>
  <si>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</si>
  <si>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</si>
  <si>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</si>
  <si>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</si>
  <si>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</si>
  <si>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</si>
  <si>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</si>
  <si>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</si>
  <si>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</si>
  <si>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</si>
  <si>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</si>
  <si>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</si>
  <si>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</si>
  <si>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</si>
  <si>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</si>
  <si>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</si>
  <si>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</si>
  <si>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</si>
  <si>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</si>
  <si>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</si>
  <si>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</si>
  <si>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</si>
  <si>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</si>
  <si>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</si>
  <si>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</si>
  <si>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</si>
  <si>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</si>
  <si>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</si>
  <si>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</si>
  <si>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</si>
  <si>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</si>
  <si>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</si>
  <si>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</si>
  <si>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</si>
  <si>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</si>
  <si>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</si>
  <si>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</si>
  <si>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</si>
  <si>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</si>
  <si>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</si>
  <si>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</si>
  <si>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</si>
  <si>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</si>
  <si>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</si>
  <si>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</si>
  <si>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</si>
  <si>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</si>
  <si>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</si>
  <si>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</si>
  <si>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</si>
  <si>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</si>
  <si>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</si>
  <si>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</si>
  <si>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</si>
  <si>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</si>
  <si>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</si>
  <si>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</si>
  <si>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</si>
  <si>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</si>
  <si>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</si>
  <si>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</si>
  <si>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</si>
  <si>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</si>
  <si>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</si>
  <si>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</si>
  <si>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</si>
  <si>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</si>
  <si>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</si>
  <si>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</si>
  <si>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</si>
  <si>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</si>
  <si>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</si>
  <si>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</si>
  <si>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</si>
  <si>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</si>
  <si>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</si>
  <si>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</si>
  <si>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</si>
  <si>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</si>
  <si>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</si>
  <si>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</si>
  <si>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</si>
  <si>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</si>
  <si>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</si>
  <si>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</si>
  <si>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</si>
  <si>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</si>
  <si>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</si>
  <si>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</si>
  <si>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</si>
  <si>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</si>
  <si>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</si>
  <si>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</si>
  <si>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</si>
  <si>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</si>
  <si>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</si>
  <si>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</si>
  <si>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</si>
  <si>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</si>
  <si>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</si>
  <si>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</si>
  <si>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</si>
  <si>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</si>
  <si>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</si>
  <si>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</si>
  <si>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</si>
  <si>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</si>
  <si>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</si>
  <si>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</si>
  <si>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</si>
  <si>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</si>
  <si>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</si>
  <si>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</si>
  <si>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</si>
  <si>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</si>
  <si>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</si>
  <si>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</si>
  <si>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</si>
  <si>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</si>
  <si>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</si>
  <si>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</si>
  <si>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</si>
  <si>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</si>
  <si>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</si>
  <si>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</si>
  <si>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</si>
  <si>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</si>
  <si>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</si>
  <si>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</si>
  <si>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</si>
  <si>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</si>
  <si>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</si>
  <si>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</si>
  <si>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</si>
  <si>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</si>
  <si>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</si>
  <si>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</si>
  <si>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</si>
  <si>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</si>
  <si>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</si>
  <si>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</si>
  <si>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</si>
  <si>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</si>
  <si>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</si>
  <si>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</si>
  <si>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</si>
  <si>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</si>
  <si>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</si>
  <si>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</si>
  <si>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</si>
  <si>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</si>
  <si>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</si>
  <si>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</si>
  <si>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</si>
  <si>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</si>
  <si>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</si>
  <si>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</si>
  <si>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</si>
  <si>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</si>
  <si>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</si>
  <si>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</si>
  <si>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</si>
  <si>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</si>
  <si>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</si>
  <si>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</si>
  <si>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</si>
  <si>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</si>
  <si>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</si>
  <si>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</si>
  <si>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</si>
  <si>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</si>
  <si>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</si>
  <si>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</si>
  <si>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</si>
  <si>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</si>
  <si>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</si>
  <si>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</si>
  <si>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</si>
  <si>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</si>
  <si>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</si>
  <si>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</si>
  <si>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</si>
  <si>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</si>
  <si>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</si>
  <si>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</si>
  <si>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</si>
  <si>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</si>
  <si>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</si>
  <si>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</si>
  <si>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</si>
  <si>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</si>
  <si>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</si>
  <si>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</si>
  <si>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</si>
  <si>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</si>
  <si>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</si>
  <si>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</si>
  <si>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</si>
  <si>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</si>
  <si>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</si>
  <si>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</si>
  <si>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</si>
  <si>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</si>
  <si>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</si>
  <si>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</si>
  <si>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</si>
  <si>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</si>
  <si>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</si>
  <si>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</si>
  <si>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</si>
  <si>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</si>
  <si>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</si>
  <si>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</si>
  <si>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</si>
  <si>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</si>
  <si>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</si>
  <si>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</si>
  <si>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</si>
  <si>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</si>
  <si>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</si>
  <si>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</si>
  <si>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</si>
  <si>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</si>
  <si>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</si>
  <si>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</si>
  <si>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</si>
  <si>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</si>
  <si>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</si>
  <si>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</si>
  <si>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</si>
  <si>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</si>
  <si>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</si>
  <si>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</si>
  <si>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</si>
  <si>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</si>
  <si>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</si>
  <si>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</si>
  <si>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</si>
  <si>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</si>
  <si>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</si>
  <si>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</si>
  <si>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</si>
  <si>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</si>
  <si>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</si>
  <si>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</si>
  <si>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</si>
  <si>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</si>
  <si>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</si>
  <si>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</si>
  <si>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</si>
  <si>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</si>
  <si>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</si>
  <si>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</si>
  <si>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</si>
  <si>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</si>
  <si>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</si>
  <si>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</si>
  <si>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</si>
  <si>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</si>
  <si>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</si>
  <si>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</si>
  <si>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</si>
  <si>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</si>
  <si>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</si>
  <si>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</si>
  <si>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</si>
  <si>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</si>
  <si>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</si>
  <si>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</si>
  <si>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</si>
  <si>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</si>
  <si>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</si>
  <si>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</si>
  <si>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</si>
  <si>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</si>
  <si>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</si>
  <si>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</si>
  <si>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</si>
  <si>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</si>
  <si>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</si>
  <si>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</si>
  <si>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</si>
  <si>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</si>
  <si>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</si>
  <si>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</si>
  <si>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</si>
  <si>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</si>
  <si>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</si>
  <si>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</si>
  <si>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</si>
  <si>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</si>
  <si>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</si>
  <si>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</si>
  <si>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</si>
  <si>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</si>
  <si>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</si>
  <si>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</si>
  <si>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</si>
  <si>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</si>
  <si>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</si>
  <si>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</si>
  <si>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</si>
  <si>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</si>
  <si>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</si>
  <si>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</si>
  <si>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</si>
  <si>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</si>
  <si>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</si>
  <si>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</si>
  <si>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</si>
  <si>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</si>
  <si>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</si>
  <si>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</si>
  <si>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</si>
  <si>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</si>
  <si>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</si>
  <si>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</si>
  <si>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</si>
  <si>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</si>
  <si>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</si>
  <si>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</si>
  <si>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</si>
  <si>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</si>
  <si>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</si>
  <si>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</si>
  <si>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</si>
  <si>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</si>
  <si>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</si>
  <si>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</si>
  <si>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</si>
  <si>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</si>
  <si>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</si>
  <si>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</si>
  <si>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</si>
  <si>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</si>
  <si>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</si>
  <si>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</si>
  <si>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</si>
  <si>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</si>
  <si>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</si>
  <si>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</si>
  <si>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</si>
  <si>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</si>
  <si>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</si>
  <si>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</si>
  <si>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</si>
  <si>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</si>
  <si>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</si>
  <si>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</si>
  <si>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</si>
  <si>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</si>
  <si>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</si>
  <si>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</si>
  <si>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</si>
  <si>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</si>
  <si>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</si>
  <si>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</si>
  <si>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</si>
  <si>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</si>
  <si>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</si>
  <si>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</si>
  <si>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</si>
  <si>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</si>
  <si>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</si>
  <si>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</si>
  <si>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</si>
  <si>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</si>
  <si>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</si>
  <si>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</si>
  <si>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</si>
  <si>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</si>
  <si>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</si>
  <si>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</si>
  <si>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</si>
  <si>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</si>
  <si>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</si>
  <si>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</si>
  <si>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</si>
  <si>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</si>
  <si>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</si>
  <si>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</si>
  <si>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</si>
  <si>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</si>
  <si>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</si>
  <si>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</si>
  <si>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</si>
  <si>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</si>
  <si>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</si>
  <si>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</si>
  <si>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</si>
  <si>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</si>
  <si>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</si>
  <si>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</si>
  <si>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</si>
  <si>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</si>
  <si>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</si>
  <si>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</si>
  <si>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</si>
  <si>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</si>
  <si>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</si>
  <si>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</si>
  <si>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</si>
  <si>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</si>
  <si>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</si>
  <si>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</si>
  <si>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</si>
  <si>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</si>
  <si>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</si>
  <si>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</si>
  <si>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</si>
  <si>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</si>
  <si>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</si>
  <si>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</si>
  <si>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</si>
  <si>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</si>
  <si>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</si>
  <si>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</si>
  <si>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</si>
  <si>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</si>
  <si>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</si>
  <si>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</si>
  <si>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</si>
  <si>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</si>
  <si>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</si>
  <si>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</si>
  <si>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</si>
  <si>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</si>
  <si>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</si>
  <si>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</si>
  <si>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</si>
  <si>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</si>
  <si>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</si>
  <si>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</si>
  <si>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</si>
  <si>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</si>
  <si>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</si>
  <si>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</si>
  <si>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</si>
  <si>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</si>
  <si>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</si>
  <si>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</si>
  <si>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</si>
  <si>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</si>
  <si>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</si>
  <si>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</si>
  <si>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</si>
  <si>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</si>
  <si>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</si>
  <si>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</si>
  <si>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</si>
  <si>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</si>
  <si>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</si>
  <si>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</si>
  <si>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</si>
  <si>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</si>
  <si>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</si>
  <si>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</si>
  <si>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</si>
  <si>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</si>
  <si>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</si>
  <si>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</si>
  <si>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</si>
  <si>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</si>
  <si>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</si>
  <si>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</si>
  <si>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</si>
  <si>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</si>
  <si>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</si>
  <si>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</si>
  <si>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</si>
  <si>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</si>
  <si>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</si>
  <si>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</si>
  <si>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</si>
  <si>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</si>
  <si>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</si>
  <si>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</si>
  <si>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</si>
  <si>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</si>
  <si>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</si>
  <si>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</si>
  <si>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</si>
  <si>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</si>
  <si>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</si>
  <si>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</si>
  <si>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</si>
  <si>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</si>
  <si>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</si>
  <si>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</si>
  <si>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</si>
  <si>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</si>
  <si>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</si>
  <si>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</si>
  <si>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</si>
  <si>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</si>
  <si>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</si>
  <si>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</si>
  <si>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</si>
  <si>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</si>
  <si>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</si>
  <si>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</si>
  <si>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</si>
  <si>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</si>
  <si>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</si>
  <si>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</si>
  <si>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</si>
  <si>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</si>
  <si>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</si>
  <si>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</si>
  <si>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</si>
  <si>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</si>
  <si>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</si>
  <si>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</si>
  <si>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</si>
  <si>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</si>
  <si>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</si>
  <si>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</si>
  <si>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</si>
  <si>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</si>
  <si>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</si>
  <si>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</si>
  <si>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</si>
  <si>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</si>
  <si>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</si>
  <si>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</si>
  <si>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</si>
  <si>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</si>
  <si>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</si>
  <si>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</si>
  <si>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</si>
  <si>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</si>
  <si>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</si>
  <si>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</si>
  <si>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</si>
  <si>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</si>
  <si>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</si>
  <si>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</si>
  <si>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</si>
  <si>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</si>
  <si>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</si>
  <si>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</si>
  <si>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</si>
  <si>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</si>
  <si>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</si>
  <si>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</si>
  <si>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</si>
  <si>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</si>
  <si>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</si>
  <si>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</si>
  <si>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</si>
  <si>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</si>
  <si>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</si>
  <si>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</si>
  <si>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</si>
  <si>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</si>
  <si>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</si>
  <si>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</si>
  <si>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</si>
  <si>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</si>
  <si>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</si>
  <si>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</si>
  <si>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</si>
  <si>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</si>
  <si>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</si>
  <si>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</si>
  <si>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</si>
  <si>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</si>
  <si>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</si>
  <si>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</si>
  <si>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</si>
  <si>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</si>
  <si>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</si>
  <si>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</si>
  <si>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</si>
  <si>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</si>
  <si>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</si>
  <si>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</si>
  <si>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</si>
  <si>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</si>
  <si>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</si>
  <si>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</si>
  <si>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</si>
  <si>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</si>
  <si>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</si>
  <si>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</si>
  <si>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</si>
  <si>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</si>
  <si>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</si>
  <si>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</si>
  <si>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</si>
  <si>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</si>
  <si>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</si>
  <si>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</si>
  <si>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</si>
  <si>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</si>
  <si>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</si>
  <si>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</si>
  <si>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</si>
  <si>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</si>
  <si>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</si>
  <si>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</si>
  <si>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</si>
  <si>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</si>
  <si>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</si>
  <si>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</si>
  <si>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</si>
  <si>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</si>
  <si>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</si>
  <si>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</si>
  <si>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</si>
  <si>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</si>
  <si>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</si>
  <si>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</si>
  <si>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</si>
  <si>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</si>
  <si>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</si>
  <si>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</si>
  <si>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</si>
  <si>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</si>
  <si>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</si>
  <si>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</si>
  <si>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</si>
  <si>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</si>
  <si>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</si>
  <si>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</si>
  <si>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</si>
  <si>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</si>
  <si>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</si>
  <si>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</si>
  <si>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</si>
  <si>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</si>
  <si>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</si>
  <si>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</si>
  <si>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</si>
  <si>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</si>
  <si>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</si>
  <si>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</si>
  <si>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</si>
  <si>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</si>
  <si>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</si>
  <si>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</si>
  <si>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</si>
  <si>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</si>
  <si>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</si>
  <si>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</si>
  <si>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</si>
  <si>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</si>
  <si>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</si>
  <si>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</si>
  <si>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</si>
  <si>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</si>
  <si>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</si>
  <si>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</si>
  <si>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</si>
  <si>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</si>
  <si>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</si>
  <si>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</si>
  <si>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</si>
  <si>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</si>
  <si>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</si>
  <si>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</si>
  <si>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</si>
  <si>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</si>
  <si>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</si>
  <si>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</si>
  <si>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</si>
  <si>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</si>
  <si>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</si>
  <si>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</si>
  <si>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</si>
  <si>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</si>
  <si>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</si>
  <si>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</si>
  <si>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</si>
  <si>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</si>
  <si>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</si>
  <si>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</si>
  <si>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</si>
  <si>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</si>
  <si>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</si>
  <si>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</si>
  <si>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</si>
  <si>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</si>
  <si>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</si>
  <si>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</si>
  <si>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</si>
  <si>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</si>
  <si>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</si>
  <si>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</si>
  <si>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</si>
  <si>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</si>
  <si>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</si>
  <si>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</si>
  <si>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</si>
  <si>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</si>
  <si>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</si>
  <si>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</si>
  <si>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</si>
  <si>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</si>
  <si>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</si>
  <si>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</si>
  <si>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</si>
  <si>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</si>
  <si>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</si>
  <si>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</si>
  <si>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</si>
  <si>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</si>
  <si>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</si>
  <si>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</si>
  <si>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</si>
  <si>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</si>
  <si>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</si>
  <si>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</si>
  <si>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</si>
  <si>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</si>
  <si>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</si>
  <si>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</si>
  <si>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</si>
  <si>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</si>
  <si>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</si>
  <si>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</si>
  <si>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</si>
  <si>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</si>
  <si>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</si>
  <si>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</si>
  <si>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</si>
  <si>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</si>
  <si>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</si>
  <si>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</si>
  <si>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</si>
  <si>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</si>
  <si>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</si>
  <si>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</si>
  <si>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</si>
  <si>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</si>
  <si>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</si>
  <si>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</si>
  <si>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</si>
  <si>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</si>
  <si>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</si>
  <si>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</si>
  <si>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</si>
  <si>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</si>
  <si>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</si>
  <si>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</si>
  <si>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</si>
  <si>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</si>
  <si>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</si>
  <si>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</si>
  <si>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</si>
  <si>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</si>
  <si>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</si>
  <si>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</si>
  <si>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</si>
  <si>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</si>
  <si>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</si>
  <si>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</si>
  <si>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</si>
  <si>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</si>
  <si>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</si>
  <si>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</si>
  <si>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</si>
  <si>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</si>
  <si>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</si>
  <si>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</si>
  <si>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</si>
  <si>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</si>
  <si>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</si>
  <si>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</si>
  <si>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</si>
  <si>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</si>
  <si>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</si>
  <si>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</si>
  <si>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</si>
  <si>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</si>
  <si>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</si>
  <si>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</si>
  <si>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</si>
  <si>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</si>
  <si>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</si>
  <si>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</si>
  <si>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</si>
  <si>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</si>
  <si>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</si>
  <si>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</si>
  <si>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</si>
  <si>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</si>
  <si>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</si>
  <si>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</si>
  <si>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</si>
  <si>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</si>
  <si>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</si>
  <si>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</si>
  <si>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</si>
  <si>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</si>
  <si>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</si>
  <si>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</si>
  <si>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</si>
  <si>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</si>
  <si>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</si>
  <si>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</si>
  <si>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</si>
  <si>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</si>
  <si>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</si>
  <si>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</si>
  <si>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</si>
  <si>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</si>
  <si>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</si>
  <si>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</si>
  <si>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</si>
  <si>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</si>
  <si>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</si>
  <si>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</si>
  <si>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</si>
  <si>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</si>
  <si>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</si>
  <si>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</si>
  <si>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</si>
  <si>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</si>
  <si>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</si>
  <si>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</si>
  <si>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</si>
  <si>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</si>
  <si>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</si>
  <si>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</si>
  <si>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</si>
  <si>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</si>
  <si>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</si>
  <si>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</si>
  <si>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</si>
  <si>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</si>
  <si>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</si>
  <si>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</si>
  <si>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</si>
  <si>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</si>
  <si>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</si>
  <si>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</si>
  <si>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</si>
  <si>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</si>
  <si>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</si>
  <si>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</si>
  <si>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</si>
  <si>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</si>
  <si>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</si>
  <si>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</si>
  <si>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</si>
  <si>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</si>
  <si>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</si>
  <si>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</si>
  <si>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</si>
  <si>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</si>
  <si>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</si>
  <si>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</si>
  <si>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</si>
  <si>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</si>
  <si>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</si>
  <si>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</si>
  <si>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</si>
  <si>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</si>
  <si>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</si>
  <si>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</si>
  <si>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</si>
  <si>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</si>
  <si>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</si>
  <si>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</si>
  <si>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</si>
  <si>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</si>
  <si>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</si>
  <si>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</si>
  <si>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</si>
  <si>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</si>
  <si>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</si>
  <si>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</si>
  <si>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</si>
  <si>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</si>
  <si>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</si>
  <si>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</si>
  <si>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</si>
  <si>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</si>
  <si>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</si>
  <si>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</si>
  <si>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</si>
  <si>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</si>
  <si>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</si>
  <si>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</si>
  <si>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</si>
  <si>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</si>
  <si>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</si>
  <si>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</si>
  <si>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</si>
  <si>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</si>
  <si>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</si>
  <si>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</si>
  <si>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</si>
  <si>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</si>
  <si>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</si>
  <si>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</si>
  <si>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</si>
  <si>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</si>
  <si>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</si>
  <si>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</si>
  <si>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</si>
  <si>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</si>
  <si>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</si>
  <si>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</si>
  <si>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</si>
  <si>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</si>
  <si>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</si>
  <si>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</si>
  <si>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</si>
  <si>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</si>
  <si>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</si>
  <si>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</si>
  <si>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</si>
  <si>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</si>
  <si>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</si>
  <si>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</si>
  <si>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</si>
  <si>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</si>
  <si>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</si>
  <si>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</si>
  <si>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</si>
  <si>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</si>
  <si>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</si>
  <si>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</si>
  <si>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</si>
  <si>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</si>
  <si>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</si>
  <si>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</si>
  <si>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</si>
  <si>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</si>
  <si>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</si>
  <si>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</si>
  <si>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</si>
  <si>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</si>
  <si>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</si>
  <si>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</si>
  <si>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</si>
  <si>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</si>
  <si>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</si>
  <si>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</si>
  <si>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</si>
  <si>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</si>
  <si>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</si>
  <si>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</si>
  <si>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</si>
  <si>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</si>
  <si>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</si>
  <si>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</si>
  <si>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</si>
  <si>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</si>
  <si>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</si>
  <si>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</si>
  <si>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</si>
  <si>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</si>
  <si>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</si>
  <si>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</si>
  <si>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</si>
  <si>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</si>
  <si>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</si>
  <si>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</si>
  <si>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</si>
  <si>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</si>
  <si>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</si>
  <si>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</si>
  <si>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</si>
  <si>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</si>
  <si>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</si>
  <si>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</si>
  <si>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</si>
  <si>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</si>
  <si>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</si>
  <si>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</si>
  <si>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</si>
  <si>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</si>
  <si>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</si>
  <si>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</si>
  <si>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</si>
  <si>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</si>
  <si>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</si>
  <si>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</si>
  <si>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</si>
  <si>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</si>
  <si>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</si>
  <si>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</si>
  <si>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</si>
  <si>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</si>
  <si>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</si>
  <si>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</si>
  <si>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</si>
  <si>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</si>
  <si>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</si>
  <si>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</si>
  <si>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</si>
  <si>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</si>
  <si>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</si>
  <si>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</si>
  <si>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</si>
  <si>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</si>
  <si>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</si>
  <si>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</si>
  <si>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</si>
  <si>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</si>
  <si>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</si>
  <si>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</si>
  <si>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</si>
  <si>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</si>
  <si>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</si>
  <si>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</si>
  <si>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</si>
  <si>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</si>
  <si>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</si>
  <si>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</si>
  <si>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</si>
  <si>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</si>
  <si>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</si>
  <si>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</si>
  <si>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</si>
  <si>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</si>
  <si>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</si>
  <si>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</si>
  <si>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</si>
  <si>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</si>
  <si>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</si>
  <si>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</si>
  <si>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</si>
  <si>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</si>
  <si>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</si>
  <si>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</si>
  <si>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</si>
  <si>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</si>
  <si>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</si>
  <si>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</si>
  <si>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</si>
  <si>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</si>
  <si>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</si>
  <si>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</si>
  <si>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</si>
  <si>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</si>
  <si>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</si>
  <si>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</si>
  <si>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</si>
  <si>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</si>
  <si>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</si>
  <si>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</si>
  <si>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</si>
  <si>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</si>
  <si>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</si>
  <si>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</si>
  <si>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</si>
  <si>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</si>
  <si>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</si>
  <si>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</si>
  <si>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</si>
  <si>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</si>
  <si>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</si>
  <si>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</si>
  <si>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</si>
  <si>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</si>
  <si>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</si>
  <si>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</si>
  <si>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</si>
  <si>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</si>
  <si>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</si>
  <si>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</si>
  <si>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</si>
  <si>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</si>
  <si>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</si>
  <si>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</si>
  <si>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</si>
  <si>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</si>
  <si>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</si>
  <si>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</si>
  <si>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</si>
  <si>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</si>
  <si>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</si>
  <si>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</si>
  <si>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</si>
  <si>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</si>
  <si>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</si>
  <si>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</si>
  <si>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</si>
  <si>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</si>
  <si>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</si>
  <si>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</si>
  <si>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</si>
  <si>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</si>
  <si>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</si>
  <si>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</si>
  <si>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</si>
  <si>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</si>
  <si>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</si>
  <si>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</si>
  <si>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</si>
  <si>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</si>
  <si>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</si>
  <si>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</si>
  <si>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</si>
  <si>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</si>
  <si>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</si>
  <si>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</si>
  <si>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</si>
  <si>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</si>
  <si>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</si>
  <si>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</si>
  <si>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</si>
  <si>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</si>
  <si>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</si>
  <si>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</si>
  <si>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</si>
  <si>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</si>
  <si>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</si>
  <si>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</si>
  <si>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</si>
  <si>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</si>
  <si>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</si>
  <si>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</si>
  <si>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</si>
  <si>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</si>
  <si>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</si>
  <si>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</si>
  <si>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</si>
  <si>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</si>
  <si>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</si>
  <si>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</si>
  <si>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</si>
  <si>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</si>
  <si>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</si>
  <si>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</si>
  <si>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</si>
  <si>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</si>
  <si>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</si>
  <si>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</si>
  <si>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</si>
  <si>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</si>
  <si>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</si>
  <si>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</si>
  <si>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</si>
  <si>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</si>
  <si>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</si>
  <si>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</si>
  <si>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</si>
  <si>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</si>
  <si>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</si>
  <si>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</si>
  <si>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</si>
  <si>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</si>
  <si>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</si>
  <si>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</si>
  <si>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</si>
  <si>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</si>
  <si>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</si>
  <si>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</si>
  <si>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</si>
  <si>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</si>
  <si>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</si>
  <si>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</si>
  <si>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</si>
  <si>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</si>
  <si>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</si>
  <si>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</si>
  <si>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</si>
  <si>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</si>
  <si>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</si>
  <si>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</si>
  <si>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</si>
  <si>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</si>
  <si>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</si>
  <si>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</si>
  <si>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</si>
  <si>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</si>
  <si>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</si>
  <si>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</si>
  <si>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</si>
  <si>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</si>
  <si>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</si>
  <si>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</si>
  <si>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</si>
  <si>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</si>
  <si>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</si>
  <si>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</si>
  <si>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</si>
  <si>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</si>
  <si>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</si>
  <si>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</si>
  <si>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</si>
  <si>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</si>
  <si>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</si>
  <si>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</si>
  <si>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</si>
  <si>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</si>
  <si>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</si>
  <si>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</si>
  <si>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</si>
  <si>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</si>
  <si>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</si>
  <si>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</si>
  <si>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</si>
  <si>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</si>
  <si>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</si>
  <si>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</si>
  <si>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</si>
  <si>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</si>
  <si>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</si>
  <si>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</si>
  <si>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</si>
  <si>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</si>
  <si>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</si>
  <si>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</si>
  <si>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</si>
  <si>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</si>
  <si>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</si>
  <si>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</si>
  <si>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</si>
  <si>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</si>
  <si>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</si>
  <si>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</si>
  <si>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</si>
  <si>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</si>
  <si>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</si>
  <si>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</si>
  <si>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</si>
  <si>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</si>
  <si>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</si>
  <si>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</si>
  <si>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</si>
  <si>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</si>
  <si>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</si>
  <si>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</si>
  <si>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</si>
  <si>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</si>
  <si>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</si>
  <si>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</si>
  <si>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</si>
  <si>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</si>
  <si>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</si>
  <si>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</si>
  <si>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</si>
  <si>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</si>
  <si>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</si>
  <si>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</si>
  <si>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</si>
  <si>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</si>
  <si>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</si>
  <si>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</si>
  <si>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</si>
  <si>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</si>
  <si>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</si>
  <si>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</si>
  <si>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</si>
  <si>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</si>
  <si>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</si>
  <si>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</si>
  <si>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</si>
  <si>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</si>
  <si>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</si>
  <si>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</si>
  <si>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</si>
  <si>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</si>
  <si>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</si>
  <si>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</si>
  <si>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</si>
  <si>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</si>
  <si>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</si>
  <si>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</si>
  <si>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</si>
  <si>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</si>
  <si>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</si>
  <si>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</si>
  <si>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</si>
  <si>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</si>
  <si>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</si>
  <si>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</si>
  <si>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</si>
  <si>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</si>
  <si>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</si>
  <si>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</si>
  <si>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</si>
  <si>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</si>
  <si>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</si>
  <si>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</si>
  <si>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</si>
  <si>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</si>
  <si>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</si>
  <si>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</si>
  <si>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</si>
  <si>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</si>
  <si>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</si>
  <si>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</si>
  <si>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</si>
  <si>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</si>
  <si>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</si>
  <si>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</si>
  <si>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</si>
  <si>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</si>
  <si>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</si>
  <si>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</si>
  <si>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</si>
  <si>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</si>
  <si>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</si>
  <si>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</si>
  <si>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</si>
  <si>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</si>
  <si>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</si>
  <si>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</si>
  <si>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</si>
  <si>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</si>
  <si>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</si>
  <si>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</si>
  <si>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</si>
  <si>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</si>
  <si>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</si>
  <si>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</si>
  <si>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</si>
  <si>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</si>
  <si>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</si>
  <si>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</si>
  <si>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</si>
  <si>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</si>
  <si>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</si>
  <si>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</si>
  <si>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</si>
  <si>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</si>
  <si>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</si>
  <si>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</si>
  <si>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</si>
  <si>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</si>
  <si>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</si>
  <si>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</si>
  <si>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</si>
  <si>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</si>
  <si>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</si>
  <si>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</si>
  <si>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</si>
  <si>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</si>
  <si>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</si>
  <si>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</si>
  <si>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</si>
  <si>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</si>
  <si>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</si>
  <si>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</si>
  <si>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</si>
  <si>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</si>
  <si>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</si>
  <si>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</si>
  <si>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</si>
  <si>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</si>
  <si>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</si>
  <si>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</si>
  <si>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</si>
  <si>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</si>
  <si>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</si>
  <si>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</si>
  <si>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</si>
  <si>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</si>
  <si>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</si>
  <si>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</si>
  <si>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</si>
  <si>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</si>
  <si>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</si>
  <si>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</si>
  <si>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</si>
  <si>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</si>
  <si>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</si>
  <si>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</si>
  <si>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</si>
  <si>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</si>
  <si>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</si>
  <si>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</si>
  <si>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</si>
  <si>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</si>
  <si>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</si>
  <si>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</si>
  <si>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</si>
  <si>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</si>
  <si>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</si>
  <si>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</si>
  <si>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</si>
  <si>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</si>
  <si>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</si>
  <si>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</si>
  <si>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</si>
  <si>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</si>
  <si>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</si>
  <si>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</si>
  <si>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</si>
  <si>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</si>
  <si>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</si>
  <si>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</si>
  <si>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</si>
  <si>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</si>
  <si>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</si>
  <si>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</si>
  <si>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</si>
  <si>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</si>
  <si>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</si>
  <si>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</si>
  <si>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</si>
  <si>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</si>
  <si>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</si>
  <si>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</si>
  <si>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</si>
  <si>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</si>
  <si>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</si>
  <si>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</si>
  <si>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</si>
  <si>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</si>
  <si>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</si>
  <si>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</si>
  <si>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</si>
  <si>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</si>
  <si>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</si>
  <si>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</si>
  <si>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</si>
  <si>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</si>
  <si>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</si>
  <si>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</si>
  <si>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</si>
  <si>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</si>
  <si>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</si>
  <si>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</si>
  <si>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</si>
  <si>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</si>
  <si>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</si>
  <si>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</si>
  <si>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</si>
  <si>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</si>
  <si>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</si>
  <si>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</si>
  <si>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</si>
  <si>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</si>
  <si>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</si>
  <si>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</si>
  <si>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</si>
  <si>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</si>
  <si>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</si>
  <si>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</si>
  <si>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</si>
  <si>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</si>
  <si>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</si>
  <si>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</si>
  <si>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</si>
  <si>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</si>
  <si>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</si>
  <si>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</si>
  <si>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</si>
  <si>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</si>
  <si>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</si>
  <si>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</si>
  <si>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</si>
  <si>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</si>
  <si>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</si>
  <si>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</si>
  <si>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</si>
  <si>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</si>
  <si>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</si>
  <si>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</si>
  <si>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</si>
  <si>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</si>
  <si>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</si>
  <si>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</si>
  <si>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</si>
  <si>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</si>
  <si>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</si>
  <si>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</si>
  <si>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</si>
  <si>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</si>
  <si>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</si>
  <si>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</si>
  <si>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</si>
  <si>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</si>
  <si>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</si>
  <si>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</si>
  <si>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</si>
  <si>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</si>
  <si>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</si>
  <si>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</si>
  <si>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</si>
  <si>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</si>
  <si>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</si>
  <si>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</si>
  <si>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</si>
  <si>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</si>
  <si>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</si>
  <si>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</si>
  <si>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</si>
  <si>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</si>
  <si>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</si>
  <si>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</si>
  <si>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</si>
  <si>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</si>
  <si>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</si>
  <si>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</si>
  <si>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</si>
  <si>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</si>
  <si>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</si>
  <si>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</si>
  <si>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</si>
  <si>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</si>
  <si>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</si>
  <si>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</si>
  <si>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</si>
  <si>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</si>
  <si>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</si>
  <si>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</si>
  <si>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</si>
  <si>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</si>
  <si>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</si>
  <si>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</si>
  <si>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</si>
  <si>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</si>
  <si>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</si>
  <si>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</si>
  <si>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</si>
  <si>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</si>
  <si>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</si>
  <si>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</si>
  <si>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</si>
  <si>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</si>
  <si>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</si>
  <si>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</si>
  <si>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</si>
  <si>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</si>
  <si>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</si>
  <si>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</si>
  <si>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</si>
  <si>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</si>
  <si>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</si>
  <si>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</si>
  <si>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</si>
  <si>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</si>
  <si>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</si>
  <si>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</si>
  <si>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</si>
  <si>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</si>
  <si>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</si>
  <si>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</si>
  <si>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</si>
  <si>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</si>
  <si>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</si>
  <si>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</si>
  <si>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</si>
  <si>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</si>
  <si>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</si>
  <si>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</si>
  <si>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</si>
  <si>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</si>
  <si>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</si>
  <si>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</si>
  <si>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</si>
  <si>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</si>
  <si>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</si>
  <si>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</si>
  <si>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</si>
  <si>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</si>
  <si>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</si>
  <si>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</si>
  <si>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</si>
  <si>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</si>
  <si>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</si>
  <si>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</si>
  <si>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</si>
  <si>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</si>
  <si>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</si>
  <si>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</si>
  <si>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</si>
  <si>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</si>
  <si>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</si>
  <si>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</si>
  <si>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</si>
  <si>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</si>
  <si>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</si>
  <si>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</si>
  <si>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</si>
  <si>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</si>
  <si>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</si>
  <si>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</si>
  <si>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</si>
  <si>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</si>
  <si>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</si>
  <si>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</si>
  <si>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</si>
  <si>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</si>
  <si>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</si>
  <si>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</si>
  <si>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</si>
  <si>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</si>
  <si>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</si>
  <si>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</si>
  <si>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</si>
  <si>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</si>
  <si>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</si>
  <si>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</si>
  <si>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</si>
  <si>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</si>
  <si>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</si>
  <si>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</si>
  <si>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</si>
  <si>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</si>
  <si>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</si>
  <si>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</si>
  <si>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</si>
  <si>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</si>
  <si>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</si>
  <si>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</si>
  <si>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</si>
  <si>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</si>
  <si>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</si>
  <si>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</si>
  <si>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</si>
  <si>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</si>
  <si>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</si>
  <si>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</si>
  <si>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</si>
  <si>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</si>
  <si>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</si>
  <si>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</si>
  <si>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</si>
  <si>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</si>
  <si>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</si>
  <si>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</si>
  <si>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</si>
  <si>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</si>
  <si>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</si>
  <si>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</si>
  <si>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</si>
  <si>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</si>
  <si>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</si>
  <si>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</si>
  <si>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</si>
  <si>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</si>
  <si>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</si>
  <si>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</si>
  <si>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</si>
  <si>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</si>
  <si>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</si>
  <si>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</si>
  <si>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</si>
  <si>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</si>
  <si>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</si>
  <si>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</si>
  <si>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</si>
  <si>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</si>
  <si>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</si>
  <si>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</si>
  <si>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</si>
  <si>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</si>
  <si>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</si>
  <si>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</si>
  <si>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</si>
  <si>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</si>
  <si>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</si>
  <si>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</si>
  <si>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</si>
  <si>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</si>
  <si>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</si>
  <si>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</si>
  <si>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</si>
  <si>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</si>
  <si>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</si>
  <si>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</si>
  <si>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</si>
  <si>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</si>
  <si>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</si>
  <si>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</si>
  <si>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</si>
  <si>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</si>
  <si>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</si>
  <si>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</si>
  <si>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</si>
  <si>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</si>
  <si>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</si>
  <si>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</si>
  <si>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</si>
  <si>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</si>
  <si>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</si>
  <si>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</si>
  <si>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</si>
  <si>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</si>
  <si>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</si>
  <si>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</si>
  <si>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</si>
  <si>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</si>
  <si>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</si>
  <si>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</si>
  <si>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</si>
  <si>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</si>
  <si>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</si>
  <si>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</si>
  <si>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</si>
  <si>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</si>
  <si>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</si>
  <si>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</si>
  <si>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</si>
  <si>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</si>
  <si>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</si>
  <si>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</si>
  <si>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</si>
  <si>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</si>
  <si>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</si>
  <si>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</si>
  <si>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</si>
  <si>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</si>
  <si>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</si>
  <si>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</si>
  <si>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</si>
  <si>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</si>
  <si>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</si>
  <si>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</si>
  <si>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</si>
  <si>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</si>
  <si>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</si>
  <si>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</si>
  <si>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</si>
  <si>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</si>
  <si>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</si>
  <si>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</si>
  <si>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</si>
  <si>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</si>
  <si>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</si>
  <si>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</si>
  <si>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</si>
  <si>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</si>
  <si>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</si>
  <si>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</si>
  <si>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</si>
  <si>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</si>
  <si>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</si>
  <si>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</si>
  <si>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</si>
  <si>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</si>
  <si>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</si>
  <si>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</si>
  <si>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</si>
  <si>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</si>
  <si>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</si>
  <si>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</si>
  <si>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</si>
  <si>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</si>
  <si>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</si>
  <si>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</si>
  <si>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</si>
  <si>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</si>
  <si>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</si>
  <si>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</si>
  <si>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</si>
  <si>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</si>
  <si>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</si>
  <si>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</si>
  <si>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</si>
  <si>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</si>
  <si>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</si>
  <si>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</si>
  <si>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</si>
  <si>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</si>
  <si>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</si>
  <si>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</si>
  <si>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</si>
  <si>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</si>
  <si>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</si>
  <si>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</si>
  <si>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</si>
  <si>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</si>
  <si>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</si>
  <si>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</si>
  <si>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</si>
  <si>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</si>
  <si>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</si>
  <si>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</si>
  <si>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</si>
  <si>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</si>
  <si>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</si>
  <si>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</si>
  <si>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</si>
  <si>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</si>
  <si>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</si>
  <si>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</si>
  <si>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</si>
  <si>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</si>
  <si>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</si>
  <si>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</si>
  <si>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</si>
  <si>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</si>
  <si>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</si>
  <si>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</si>
  <si>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</si>
  <si>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</si>
  <si>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</si>
  <si>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</si>
  <si>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</si>
  <si>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</si>
  <si>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</si>
  <si>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</si>
  <si>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</si>
  <si>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</si>
  <si>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</si>
  <si>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</si>
  <si>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</si>
  <si>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</si>
  <si>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</si>
  <si>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</si>
  <si>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</si>
  <si>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</si>
  <si>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</si>
  <si>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</si>
  <si>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</si>
  <si>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</si>
  <si>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</si>
  <si>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</si>
  <si>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</si>
  <si>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</si>
  <si>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</si>
  <si>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</si>
  <si>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</si>
  <si>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</si>
  <si>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</si>
  <si>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</si>
  <si>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</si>
  <si>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</si>
  <si>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</si>
  <si>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</si>
  <si>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</si>
  <si>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</si>
  <si>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</si>
  <si>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</si>
  <si>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</si>
  <si>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</si>
  <si>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</si>
  <si>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</si>
  <si>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</si>
  <si>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</si>
  <si>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</si>
  <si>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</si>
  <si>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</si>
  <si>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</si>
  <si>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</si>
  <si>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</si>
  <si>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</si>
  <si>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</si>
  <si>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</si>
  <si>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</si>
  <si>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</si>
  <si>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</si>
  <si>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</si>
  <si>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</si>
  <si>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</si>
  <si>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</si>
  <si>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</si>
  <si>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</si>
  <si>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</si>
  <si>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</si>
  <si>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</si>
  <si>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</si>
  <si>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</si>
  <si>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</si>
  <si>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</si>
  <si>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</si>
  <si>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</si>
  <si>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</si>
  <si>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</si>
  <si>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</si>
  <si>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</si>
  <si>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</si>
  <si>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</si>
  <si>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</si>
  <si>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</si>
  <si>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</si>
  <si>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</si>
  <si>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</si>
  <si>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</si>
  <si>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</si>
  <si>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</si>
  <si>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</si>
  <si>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</si>
  <si>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</si>
  <si>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</si>
  <si>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</si>
  <si>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</si>
  <si>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</si>
  <si>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</si>
  <si>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</si>
  <si>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</si>
  <si>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</si>
  <si>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</si>
  <si>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</si>
  <si>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</si>
  <si>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</si>
  <si>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</si>
  <si>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</si>
  <si>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</si>
  <si>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</si>
  <si>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</si>
  <si>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</si>
  <si>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</si>
  <si>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</si>
  <si>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</si>
  <si>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</si>
  <si>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</si>
  <si>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</si>
  <si>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</si>
  <si>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</si>
  <si>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</si>
  <si>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</si>
  <si>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</si>
  <si>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</si>
  <si>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</si>
  <si>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</si>
  <si>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</si>
  <si>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</si>
  <si>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</si>
  <si>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</si>
  <si>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</si>
  <si>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</si>
  <si>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</si>
  <si>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</si>
  <si>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</si>
  <si>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</si>
  <si>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</si>
  <si>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</si>
  <si>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</si>
  <si>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</si>
  <si>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</si>
  <si>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</si>
  <si>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</si>
  <si>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</si>
  <si>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</si>
  <si>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</si>
  <si>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</si>
  <si>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</si>
  <si>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</si>
  <si>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</si>
  <si>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</si>
  <si>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</si>
  <si>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</si>
  <si>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</si>
  <si>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</si>
  <si>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</si>
  <si>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</si>
  <si>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</si>
  <si>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</si>
  <si>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</si>
  <si>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</si>
  <si>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</si>
  <si>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</si>
  <si>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</si>
  <si>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</si>
  <si>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</si>
  <si>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</si>
  <si>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</si>
  <si>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</si>
  <si>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</si>
  <si>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</si>
  <si>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</si>
  <si>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</si>
  <si>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</si>
  <si>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</si>
  <si>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</si>
  <si>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</si>
  <si>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</si>
  <si>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</si>
  <si>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</si>
  <si>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</si>
  <si>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</si>
  <si>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</si>
  <si>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</si>
  <si>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</si>
  <si>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</si>
  <si>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</si>
  <si>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</si>
  <si>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</si>
  <si>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</si>
  <si>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</si>
  <si>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</si>
  <si>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</si>
  <si>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</si>
  <si>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</si>
  <si>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</si>
  <si>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</si>
  <si>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</si>
  <si>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</si>
  <si>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</si>
  <si>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</si>
  <si>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</si>
  <si>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</si>
  <si>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</si>
  <si>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</si>
  <si>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</si>
  <si>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</si>
  <si>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</si>
  <si>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</si>
  <si>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</si>
  <si>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</si>
  <si>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</si>
  <si>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</si>
  <si>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</si>
  <si>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</si>
  <si>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</si>
  <si>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</si>
  <si>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</si>
  <si>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</si>
  <si>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</si>
  <si>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</si>
  <si>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</si>
  <si>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</si>
  <si>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</si>
  <si>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</si>
  <si>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</si>
  <si>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</si>
  <si>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</si>
  <si>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</si>
  <si>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</si>
  <si>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</si>
  <si>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</si>
  <si>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</si>
  <si>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</si>
  <si>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</si>
  <si>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</si>
  <si>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</si>
  <si>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</si>
  <si>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</si>
  <si>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</si>
  <si>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</si>
  <si>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</si>
  <si>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</si>
  <si>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</si>
  <si>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</si>
  <si>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</si>
  <si>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</si>
  <si>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</si>
  <si>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</si>
  <si>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</si>
  <si>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</si>
  <si>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</si>
  <si>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</si>
  <si>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</si>
  <si>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</si>
  <si>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</si>
  <si>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</si>
  <si>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</si>
  <si>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</si>
  <si>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</si>
  <si>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</si>
  <si>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</si>
  <si>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</si>
  <si>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</si>
  <si>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</si>
  <si>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</si>
  <si>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</si>
  <si>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</si>
  <si>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</si>
  <si>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</si>
  <si>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</si>
  <si>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</si>
  <si>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</si>
  <si>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</si>
  <si>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</si>
  <si>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</si>
  <si>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</si>
  <si>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</si>
  <si>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</si>
  <si>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</si>
  <si>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</si>
  <si>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</si>
  <si>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</si>
  <si>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</si>
  <si>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</si>
  <si>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</si>
  <si>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</si>
  <si>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</si>
  <si>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</si>
  <si>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</si>
  <si>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</si>
  <si>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</si>
  <si>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</si>
  <si>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</si>
  <si>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</si>
  <si>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</si>
  <si>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</si>
  <si>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</si>
  <si>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</si>
  <si>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</si>
  <si>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</si>
  <si>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</si>
  <si>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</si>
  <si>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</si>
  <si>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</si>
  <si>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</si>
  <si>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</si>
  <si>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</si>
  <si>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</si>
  <si>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</si>
  <si>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</si>
  <si>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</si>
  <si>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</si>
  <si>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</si>
  <si>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</si>
  <si>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</si>
  <si>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</si>
  <si>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</si>
  <si>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</si>
  <si>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</si>
  <si>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</si>
  <si>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</si>
  <si>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</si>
  <si>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</si>
  <si>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</si>
  <si>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</si>
  <si>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</si>
  <si>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</si>
  <si>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</si>
  <si>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</si>
  <si>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</si>
  <si>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</si>
  <si>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</si>
  <si>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</si>
  <si>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</si>
  <si>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</si>
  <si>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</si>
  <si>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</si>
  <si>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</si>
  <si>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</si>
  <si>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</si>
  <si>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</si>
  <si>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</si>
  <si>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</si>
  <si>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</si>
  <si>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</si>
  <si>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</si>
  <si>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</si>
  <si>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</si>
  <si>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</si>
  <si>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</si>
  <si>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</si>
  <si>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</si>
  <si>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</si>
  <si>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</si>
  <si>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</si>
  <si>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</si>
  <si>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</si>
  <si>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</si>
  <si>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</si>
  <si>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</si>
  <si>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</si>
  <si>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</si>
  <si>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</si>
  <si>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</si>
  <si>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</si>
  <si>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</si>
  <si>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</si>
  <si>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</si>
  <si>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</si>
  <si>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</si>
  <si>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</si>
  <si>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</si>
  <si>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</si>
  <si>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</si>
  <si>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</si>
  <si>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</si>
  <si>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</si>
  <si>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</si>
  <si>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</si>
  <si>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</si>
  <si>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</si>
  <si>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</si>
  <si>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</si>
  <si>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</si>
  <si>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</si>
  <si>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</si>
  <si>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</si>
  <si>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</si>
  <si>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</si>
  <si>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</si>
  <si>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</si>
  <si>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</si>
  <si>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</si>
  <si>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</si>
  <si>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</si>
  <si>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</si>
  <si>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</si>
  <si>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</si>
  <si>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</si>
  <si>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</si>
  <si>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</si>
  <si>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</si>
  <si>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</si>
  <si>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</si>
  <si>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</si>
  <si>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</si>
  <si>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</si>
  <si>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</si>
  <si>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</si>
  <si>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</si>
  <si>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</si>
  <si>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</si>
  <si>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</si>
  <si>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</si>
  <si>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</si>
  <si>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</si>
  <si>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</si>
  <si>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</si>
  <si>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</si>
  <si>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</si>
  <si>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</si>
  <si>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</si>
  <si>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</si>
  <si>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</si>
  <si>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</si>
  <si>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</si>
  <si>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</si>
  <si>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</si>
  <si>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</si>
  <si>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</si>
  <si>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</si>
  <si>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</si>
  <si>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</si>
  <si>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</si>
  <si>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</si>
  <si>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</si>
  <si>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</si>
  <si>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</si>
  <si>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</si>
  <si>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</si>
  <si>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</si>
  <si>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</si>
  <si>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</si>
  <si>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</si>
  <si>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</si>
  <si>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</si>
  <si>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</si>
  <si>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</si>
  <si>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</si>
  <si>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</si>
  <si>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</si>
  <si>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</si>
  <si>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</si>
  <si>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</si>
  <si>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</si>
  <si>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</si>
  <si>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</si>
  <si>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</si>
  <si>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</si>
  <si>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</si>
  <si>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</si>
  <si>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</si>
  <si>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</si>
  <si>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</si>
  <si>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</si>
  <si>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</si>
  <si>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</si>
  <si>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</si>
  <si>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</si>
  <si>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</si>
  <si>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</si>
  <si>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</si>
  <si>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</si>
  <si>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</si>
  <si>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</si>
  <si>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</si>
  <si>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</si>
  <si>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</si>
  <si>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</si>
  <si>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</si>
  <si>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</si>
  <si>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</si>
  <si>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</si>
  <si>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</si>
  <si>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</si>
  <si>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</si>
  <si>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</si>
  <si>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</si>
  <si>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</si>
  <si>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</si>
  <si>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</si>
  <si>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</si>
  <si>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</si>
  <si>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</si>
  <si>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</si>
  <si>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</si>
  <si>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</si>
  <si>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</si>
  <si>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</si>
  <si>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</si>
  <si>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</si>
  <si>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</si>
  <si>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</si>
  <si>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</si>
  <si>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</si>
  <si>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</si>
  <si>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</si>
  <si>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</si>
  <si>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</si>
  <si>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</si>
  <si>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</si>
  <si>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</si>
  <si>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</si>
  <si>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</si>
  <si>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</si>
  <si>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</si>
  <si>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</si>
  <si>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</si>
  <si>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</si>
  <si>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</si>
  <si>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</si>
  <si>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</si>
  <si>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</si>
  <si>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</si>
  <si>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</si>
  <si>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</si>
  <si>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</si>
  <si>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</si>
  <si>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</si>
  <si>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</si>
  <si>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</si>
  <si>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</si>
  <si>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</si>
  <si>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</si>
  <si>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</si>
  <si>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</si>
  <si>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</si>
  <si>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</si>
  <si>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</si>
  <si>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</si>
  <si>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</si>
  <si>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</si>
  <si>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</si>
  <si>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</si>
  <si>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</si>
  <si>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</si>
  <si>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</si>
  <si>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</si>
  <si>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</si>
  <si>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</si>
  <si>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</si>
  <si>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</si>
  <si>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</si>
  <si>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</si>
  <si>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</si>
  <si>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</si>
  <si>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</si>
  <si>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</si>
  <si>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</si>
  <si>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</si>
  <si>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</si>
  <si>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</si>
  <si>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</si>
  <si>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</si>
  <si>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</si>
  <si>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</si>
  <si>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</si>
  <si>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</si>
  <si>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</si>
  <si>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</si>
  <si>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</si>
  <si>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</si>
  <si>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</si>
  <si>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</si>
  <si>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</si>
  <si>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</si>
  <si>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</si>
  <si>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</si>
  <si>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</si>
  <si>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</si>
  <si>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</si>
  <si>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</si>
  <si>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</si>
  <si>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</si>
  <si>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</si>
  <si>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</si>
  <si>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</si>
  <si>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</si>
  <si>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</si>
  <si>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</si>
  <si>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</si>
  <si>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</si>
  <si>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</si>
  <si>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</si>
  <si>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</si>
  <si>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</si>
  <si>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</si>
  <si>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</si>
  <si>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</si>
  <si>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</si>
  <si>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</si>
  <si>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</si>
  <si>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</si>
  <si>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</si>
  <si>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</si>
  <si>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</si>
  <si>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</si>
  <si>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</si>
  <si>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</si>
  <si>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</si>
  <si>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</si>
  <si>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</si>
  <si>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</si>
  <si>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</si>
  <si>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</si>
  <si>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</si>
  <si>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</si>
  <si>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</si>
  <si>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</si>
  <si>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</si>
  <si>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</si>
  <si>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</si>
  <si>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</si>
  <si>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</si>
  <si>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</si>
  <si>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</si>
  <si>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</si>
  <si>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</si>
  <si>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</si>
  <si>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</si>
  <si>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</si>
  <si>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</si>
  <si>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</si>
  <si>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</si>
  <si>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</si>
  <si>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</si>
  <si>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</si>
  <si>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</si>
  <si>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</si>
  <si>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</si>
  <si>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</si>
  <si>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</si>
  <si>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</si>
  <si>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</si>
  <si>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</si>
  <si>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</si>
  <si>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</si>
  <si>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</si>
  <si>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</si>
  <si>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</si>
  <si>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</si>
  <si>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</si>
  <si>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</si>
  <si>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</si>
  <si>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</si>
  <si>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</si>
  <si>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</si>
  <si>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</si>
  <si>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</si>
  <si>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</si>
  <si>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</si>
  <si>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</si>
  <si>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</si>
  <si>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</si>
  <si>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</si>
  <si>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</si>
  <si>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</si>
  <si>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</si>
  <si>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</si>
  <si>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</si>
  <si>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</si>
  <si>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</si>
  <si>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</si>
  <si>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</si>
  <si>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</si>
  <si>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</si>
  <si>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</si>
  <si>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</si>
  <si>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</si>
  <si>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</si>
  <si>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</si>
  <si>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</si>
  <si>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</si>
  <si>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</si>
  <si>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</si>
  <si>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</si>
  <si>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</si>
  <si>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</si>
  <si>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</si>
  <si>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</si>
  <si>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</si>
  <si>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</si>
  <si>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</si>
  <si>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</si>
  <si>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</si>
  <si>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</si>
  <si>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</si>
  <si>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</si>
  <si>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</si>
  <si>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</si>
  <si>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</si>
  <si>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</si>
  <si>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</si>
  <si>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</si>
  <si>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</si>
  <si>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</si>
  <si>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</si>
  <si>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</si>
  <si>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</si>
  <si>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</si>
  <si>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</si>
  <si>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</si>
  <si>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</si>
  <si>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</si>
  <si>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</si>
  <si>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</si>
  <si>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</si>
  <si>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</si>
  <si>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</si>
  <si>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</si>
  <si>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</si>
  <si>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</si>
  <si>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</si>
  <si>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</si>
  <si>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</si>
  <si>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</si>
  <si>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</si>
  <si>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</si>
  <si>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</si>
  <si>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</si>
  <si>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</si>
  <si>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</si>
  <si>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</si>
  <si>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</si>
  <si>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</si>
  <si>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</si>
  <si>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</si>
  <si>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</si>
  <si>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</si>
  <si>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</si>
  <si>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</si>
  <si>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</si>
  <si>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</si>
  <si>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</si>
  <si>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</si>
  <si>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</si>
  <si>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</si>
  <si>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</si>
  <si>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</si>
  <si>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</si>
  <si>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</si>
  <si>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</si>
  <si>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</si>
  <si>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</si>
  <si>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</si>
  <si>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</si>
  <si>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</si>
  <si>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</si>
  <si>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</si>
  <si>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</si>
  <si>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</si>
  <si>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</si>
  <si>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</si>
  <si>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</si>
  <si>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</si>
  <si>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</si>
  <si>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</si>
  <si>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</si>
  <si>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</si>
  <si>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</si>
  <si>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</si>
  <si>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</si>
  <si>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</si>
  <si>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</si>
  <si>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</si>
  <si>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</si>
  <si>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</si>
  <si>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</si>
  <si>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</si>
  <si>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</si>
  <si>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</si>
  <si>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</si>
  <si>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</si>
  <si>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</si>
  <si>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</si>
  <si>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</si>
  <si>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</si>
  <si>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</si>
  <si>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</si>
  <si>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</si>
  <si>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</si>
  <si>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</si>
  <si>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</si>
  <si>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</si>
  <si>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</si>
  <si>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</si>
  <si>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</si>
  <si>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</si>
  <si>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</si>
  <si>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</si>
  <si>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</si>
  <si>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</si>
  <si>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</si>
  <si>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</si>
  <si>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</si>
  <si>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</si>
  <si>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</si>
  <si>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</si>
  <si>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</si>
  <si>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</si>
  <si>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</si>
  <si>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</si>
  <si>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</si>
  <si>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</si>
  <si>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</si>
  <si>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</si>
  <si>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</si>
  <si>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</si>
  <si>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</si>
  <si>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</si>
  <si>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</si>
  <si>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</si>
  <si>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</si>
  <si>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</si>
  <si>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</si>
  <si>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</si>
  <si>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</si>
  <si>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</si>
  <si>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</si>
  <si>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</si>
  <si>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</si>
  <si>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</si>
  <si>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</si>
  <si>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</si>
  <si>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</si>
  <si>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</si>
  <si>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</si>
  <si>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</si>
  <si>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</si>
  <si>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</si>
  <si>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</si>
  <si>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</si>
  <si>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</si>
  <si>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</si>
  <si>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</si>
  <si>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</si>
  <si>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</si>
  <si>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</si>
  <si>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</si>
  <si>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</si>
  <si>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</si>
  <si>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</si>
  <si>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</si>
  <si>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</si>
  <si>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</si>
  <si>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</si>
  <si>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</si>
  <si>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</si>
  <si>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</si>
  <si>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</si>
  <si>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</si>
  <si>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</si>
  <si>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</si>
  <si>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</si>
  <si>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</si>
  <si>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</si>
  <si>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</si>
  <si>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</si>
  <si>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</si>
  <si>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</si>
  <si>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</si>
  <si>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</si>
  <si>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</si>
  <si>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</si>
  <si>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</si>
  <si>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</si>
  <si>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</si>
  <si>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</si>
  <si>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</si>
  <si>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</si>
  <si>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</si>
  <si>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</si>
  <si>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</si>
  <si>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</si>
  <si>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</si>
  <si>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</si>
  <si>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</si>
  <si>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</si>
  <si>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</si>
  <si>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</si>
  <si>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</si>
  <si>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</si>
  <si>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</si>
  <si>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</si>
  <si>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</si>
  <si>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</si>
  <si>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</si>
  <si>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</si>
  <si>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</si>
  <si>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</si>
  <si>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</si>
  <si>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</si>
  <si>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</si>
  <si>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</si>
  <si>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</si>
  <si>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</si>
  <si>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</si>
  <si>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</si>
  <si>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</si>
  <si>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</si>
  <si>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</si>
  <si>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</si>
  <si>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</si>
  <si>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</si>
  <si>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</si>
  <si>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</si>
  <si>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</si>
  <si>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</si>
  <si>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</si>
  <si>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</si>
  <si>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</si>
  <si>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</si>
  <si>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</si>
  <si>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</si>
  <si>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</si>
  <si>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</si>
  <si>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</si>
  <si>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</si>
  <si>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</si>
  <si>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</si>
  <si>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</si>
  <si>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</si>
  <si>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</si>
  <si>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</si>
  <si>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</si>
  <si>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</si>
  <si>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</si>
  <si>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</si>
  <si>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</si>
  <si>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</si>
  <si>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</si>
  <si>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</si>
  <si>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</si>
  <si>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</si>
  <si>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</si>
  <si>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</si>
  <si>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</si>
  <si>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</si>
  <si>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</si>
  <si>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</si>
  <si>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</si>
  <si>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</si>
  <si>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</si>
  <si>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</si>
  <si>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</si>
  <si>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</si>
  <si>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</si>
  <si>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</si>
  <si>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</si>
  <si>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</si>
  <si>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</si>
  <si>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</si>
  <si>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</si>
  <si>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</si>
  <si>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</si>
  <si>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</si>
  <si>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</si>
  <si>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</si>
  <si>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</si>
  <si>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</si>
  <si>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</si>
  <si>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</si>
  <si>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</si>
  <si>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</si>
  <si>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</si>
  <si>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</si>
  <si>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</si>
  <si>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</si>
  <si>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</si>
  <si>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</si>
  <si>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</si>
  <si>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</si>
  <si>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</si>
  <si>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</si>
  <si>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</si>
  <si>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</si>
  <si>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</si>
  <si>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</si>
  <si>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</si>
  <si>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</si>
  <si>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</si>
  <si>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</si>
  <si>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</si>
  <si>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</si>
  <si>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</si>
  <si>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</si>
  <si>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</si>
  <si>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</si>
  <si>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</si>
  <si>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</si>
  <si>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</si>
  <si>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</si>
  <si>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</si>
  <si>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</si>
  <si>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</si>
  <si>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</si>
  <si>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</si>
  <si>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</si>
  <si>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</si>
  <si>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</si>
  <si>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</si>
  <si>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</si>
  <si>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</si>
  <si>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</si>
  <si>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</si>
  <si>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</si>
  <si>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</si>
  <si>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</si>
  <si>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</si>
  <si>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</si>
  <si>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</si>
  <si>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</si>
  <si>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</si>
  <si>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</si>
  <si>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</si>
  <si>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</si>
  <si>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</si>
  <si>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</si>
  <si>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</si>
  <si>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</si>
  <si>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</si>
  <si>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</si>
  <si>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</si>
  <si>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</si>
  <si>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</si>
  <si>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</si>
  <si>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</si>
  <si>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</si>
  <si>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</si>
  <si>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</si>
  <si>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</si>
  <si>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</si>
  <si>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</si>
  <si>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</si>
  <si>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</si>
  <si>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</si>
  <si>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</si>
  <si>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</si>
  <si>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</si>
  <si>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</si>
  <si>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</si>
  <si>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</si>
  <si>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</si>
  <si>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</si>
  <si>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</si>
  <si>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</si>
  <si>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</si>
  <si>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</si>
  <si>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</si>
  <si>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</si>
  <si>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</si>
  <si>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</si>
  <si>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</si>
  <si>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</si>
  <si>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</si>
  <si>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</si>
  <si>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</si>
  <si>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</si>
  <si>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</si>
  <si>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</si>
  <si>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</si>
  <si>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</si>
  <si>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</si>
  <si>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</si>
  <si>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</si>
  <si>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</si>
  <si>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</si>
  <si>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</si>
  <si>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</si>
  <si>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</si>
  <si>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</si>
  <si>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</si>
  <si>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</si>
  <si>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</si>
  <si>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</si>
  <si>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</si>
  <si>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</si>
  <si>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</si>
  <si>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</si>
  <si>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</si>
  <si>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</si>
  <si>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</si>
  <si>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</si>
  <si>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</si>
  <si>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</si>
  <si>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</si>
  <si>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</si>
  <si>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</si>
  <si>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</si>
  <si>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</si>
  <si>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</si>
  <si>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</si>
  <si>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</si>
  <si>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</si>
  <si>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</si>
  <si>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</si>
  <si>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</si>
  <si>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</si>
  <si>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</si>
  <si>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</si>
  <si>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</si>
  <si>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</si>
  <si>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</si>
  <si>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</si>
  <si>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</si>
  <si>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</si>
  <si>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</si>
  <si>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</si>
  <si>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</si>
  <si>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</si>
  <si>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</si>
  <si>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</si>
  <si>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</si>
  <si>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</si>
  <si>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</si>
  <si>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</si>
  <si>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</si>
  <si>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</si>
  <si>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</si>
  <si>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</si>
  <si>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</si>
  <si>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</si>
  <si>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</si>
  <si>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</si>
  <si>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</si>
  <si>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</si>
  <si>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</si>
  <si>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</si>
  <si>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</si>
  <si>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</si>
  <si>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</si>
  <si>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</si>
  <si>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</si>
  <si>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</si>
  <si>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</si>
  <si>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</si>
  <si>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</si>
  <si>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</si>
  <si>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</si>
  <si>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</si>
  <si>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</si>
  <si>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</si>
  <si>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</si>
  <si>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</si>
  <si>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</si>
  <si>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</si>
  <si>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</si>
  <si>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</si>
  <si>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</si>
  <si>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</si>
  <si>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</si>
  <si>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</si>
  <si>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</si>
  <si>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</si>
  <si>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</si>
  <si>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</si>
  <si>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</si>
  <si>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</si>
  <si>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</si>
  <si>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</si>
  <si>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</si>
  <si>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</si>
  <si>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</si>
  <si>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</si>
  <si>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</si>
  <si>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</si>
  <si>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</si>
  <si>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</si>
  <si>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</si>
  <si>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</si>
  <si>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</si>
  <si>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</si>
  <si>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</si>
  <si>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</si>
  <si>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</si>
  <si>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</si>
  <si>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</si>
  <si>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</si>
  <si>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</si>
  <si>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</si>
  <si>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</si>
  <si>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</si>
  <si>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</si>
  <si>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</si>
  <si>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</si>
  <si>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</si>
  <si>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</si>
  <si>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</si>
  <si>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</si>
  <si>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</si>
  <si>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</si>
  <si>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</si>
  <si>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</si>
  <si>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</si>
  <si>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</si>
  <si>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</si>
  <si>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</si>
  <si>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</si>
  <si>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</si>
  <si>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</si>
  <si>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</si>
  <si>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</si>
  <si>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</si>
  <si>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</si>
  <si>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</si>
  <si>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</si>
  <si>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</si>
  <si>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</si>
  <si>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</si>
  <si>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</si>
  <si>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</si>
  <si>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</si>
  <si>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</si>
  <si>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</si>
  <si>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</si>
  <si>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</si>
  <si>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</si>
  <si>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</si>
  <si>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</si>
  <si>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</si>
  <si>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</si>
  <si>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</si>
  <si>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</si>
  <si>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</si>
  <si>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</si>
  <si>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</si>
  <si>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</si>
  <si>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</si>
  <si>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</si>
  <si>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</si>
  <si>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</si>
  <si>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</si>
  <si>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</si>
  <si>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</si>
  <si>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</si>
  <si>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</si>
  <si>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</si>
  <si>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</si>
  <si>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</si>
  <si>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</si>
  <si>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</si>
  <si>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</si>
  <si>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</si>
  <si>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</si>
  <si>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</si>
  <si>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</si>
  <si>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</si>
  <si>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</si>
  <si>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</si>
  <si>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</si>
  <si>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</si>
  <si>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</si>
  <si>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</si>
  <si>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</si>
  <si>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</si>
  <si>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</si>
  <si>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</si>
  <si>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</si>
  <si>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</si>
  <si>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</si>
  <si>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</si>
  <si>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</si>
  <si>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</si>
  <si>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</si>
  <si>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</si>
  <si>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</si>
  <si>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</si>
  <si>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</si>
  <si>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</si>
  <si>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</si>
  <si>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</si>
  <si>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</si>
  <si>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</si>
  <si>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</si>
  <si>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</si>
  <si>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</si>
  <si>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</si>
  <si>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</si>
  <si>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</si>
  <si>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</si>
  <si>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</si>
  <si>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</si>
  <si>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</si>
  <si>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</si>
  <si>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</si>
  <si>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</si>
  <si>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</si>
  <si>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</si>
  <si>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</si>
  <si>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</si>
  <si>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</si>
  <si>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</si>
  <si>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</si>
  <si>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</si>
  <si>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</si>
  <si>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</si>
  <si>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</si>
  <si>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</si>
  <si>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</si>
  <si>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</si>
  <si>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</si>
  <si>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</si>
  <si>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</si>
  <si>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</si>
  <si>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</si>
  <si>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</si>
  <si>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</si>
  <si>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</si>
  <si>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</si>
  <si>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</si>
  <si>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</si>
  <si>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</si>
  <si>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</si>
  <si>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</si>
  <si>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</si>
  <si>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</si>
  <si>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</si>
  <si>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</si>
  <si>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</si>
  <si>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</si>
  <si>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</si>
  <si>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</si>
  <si>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</si>
  <si>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</si>
  <si>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</si>
  <si>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</si>
  <si>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</si>
  <si>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</si>
  <si>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</si>
  <si>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</si>
  <si>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</si>
  <si>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</si>
  <si>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</si>
  <si>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</si>
  <si>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</si>
  <si>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</si>
  <si>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</si>
  <si>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</si>
  <si>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</si>
  <si>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</si>
  <si>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</si>
  <si>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</si>
  <si>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</si>
  <si>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</si>
  <si>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</si>
  <si>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</si>
  <si>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</si>
  <si>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</si>
  <si>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</si>
  <si>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</si>
  <si>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</si>
  <si>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</si>
  <si>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</si>
  <si>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</si>
  <si>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</si>
  <si>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</si>
  <si>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</si>
  <si>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</si>
  <si>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</si>
  <si>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</si>
  <si>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</si>
  <si>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</si>
  <si>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</si>
  <si>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</si>
  <si>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</si>
  <si>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</si>
  <si>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</si>
  <si>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</si>
  <si>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</si>
  <si>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</si>
  <si>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</si>
  <si>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</si>
  <si>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</si>
  <si>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</si>
  <si>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</si>
  <si>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</si>
  <si>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</si>
  <si>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</si>
  <si>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</si>
  <si>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</si>
  <si>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</si>
  <si>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</si>
  <si>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</si>
  <si>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</si>
  <si>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</si>
  <si>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</si>
  <si>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</si>
  <si>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</si>
  <si>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</si>
  <si>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</si>
  <si>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</si>
  <si>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</si>
  <si>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</si>
  <si>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</si>
  <si>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</si>
  <si>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</si>
  <si>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</si>
  <si>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</si>
  <si>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</si>
  <si>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</si>
  <si>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</si>
  <si>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</si>
  <si>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</si>
  <si>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</si>
  <si>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</si>
  <si>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</si>
  <si>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</si>
  <si>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</si>
  <si>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</si>
  <si>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</si>
  <si>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</si>
  <si>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</si>
  <si>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</si>
  <si>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</si>
  <si>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</si>
  <si>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</si>
  <si>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</si>
  <si>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</si>
  <si>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</si>
  <si>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</si>
  <si>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</si>
  <si>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</si>
  <si>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</si>
  <si>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</si>
  <si>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</si>
  <si>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</si>
  <si>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</si>
  <si>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</si>
  <si>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</si>
  <si>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</si>
  <si>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</si>
  <si>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</si>
  <si>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</si>
  <si>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</si>
  <si>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</si>
  <si>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</si>
  <si>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</si>
  <si>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</si>
  <si>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</si>
  <si>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</si>
  <si>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</si>
  <si>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</si>
  <si>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</si>
  <si>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</si>
  <si>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</si>
  <si>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</si>
  <si>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</si>
  <si>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</si>
  <si>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</si>
  <si>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</si>
  <si>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</si>
  <si>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</si>
  <si>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</si>
  <si>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</si>
  <si>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</si>
  <si>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</si>
  <si>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</si>
  <si>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</si>
  <si>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</si>
  <si>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</si>
  <si>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</si>
  <si>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</si>
  <si>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</si>
  <si>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</si>
  <si>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</si>
  <si>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</si>
  <si>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</si>
  <si>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</si>
  <si>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</si>
  <si>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</si>
  <si>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</si>
  <si>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</si>
  <si>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</si>
  <si>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</si>
  <si>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</si>
  <si>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</si>
  <si>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</si>
  <si>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</si>
  <si>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</si>
  <si>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</si>
  <si>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</si>
  <si>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</si>
  <si>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</si>
  <si>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</si>
  <si>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</si>
  <si>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</si>
  <si>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</si>
  <si>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</si>
  <si>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</si>
  <si>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</si>
  <si>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</si>
  <si>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</si>
  <si>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</si>
  <si>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</si>
  <si>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</si>
  <si>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</si>
  <si>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</si>
  <si>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</si>
  <si>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</si>
  <si>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</si>
  <si>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</si>
  <si>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</si>
  <si>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</si>
  <si>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</si>
  <si>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</si>
  <si>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</si>
  <si>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</si>
  <si>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</si>
  <si>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</si>
  <si>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</si>
  <si>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</si>
  <si>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</si>
  <si>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</si>
  <si>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</si>
  <si>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</si>
  <si>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</si>
  <si>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</si>
  <si>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</si>
  <si>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</si>
  <si>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</si>
  <si>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</si>
  <si>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</si>
  <si>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</si>
  <si>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</si>
  <si>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</si>
  <si>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</si>
  <si>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</si>
  <si>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</si>
  <si>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</si>
  <si>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</si>
  <si>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</si>
  <si>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</si>
  <si>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</si>
  <si>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</si>
  <si>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</si>
  <si>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</si>
  <si>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</si>
  <si>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</si>
  <si>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</si>
  <si>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</si>
  <si>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</si>
  <si>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</si>
  <si>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</si>
  <si>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</si>
  <si>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</si>
  <si>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</si>
  <si>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</si>
  <si>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</si>
  <si>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</si>
  <si>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</si>
  <si>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</si>
  <si>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</si>
  <si>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</si>
  <si>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</si>
  <si>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</si>
  <si>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</si>
  <si>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</si>
  <si>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</si>
  <si>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</si>
  <si>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</si>
  <si>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</si>
  <si>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</si>
  <si>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</si>
  <si>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</si>
  <si>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</si>
  <si>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</si>
  <si>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</si>
  <si>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</si>
  <si>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</si>
  <si>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</si>
  <si>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</si>
  <si>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</si>
  <si>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</si>
  <si>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</si>
  <si>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</si>
  <si>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</si>
  <si>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</si>
  <si>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</si>
  <si>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</si>
  <si>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</si>
  <si>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</si>
  <si>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</si>
  <si>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</si>
  <si>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</si>
  <si>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</si>
  <si>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</si>
  <si>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</si>
  <si>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</si>
  <si>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</si>
  <si>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</si>
  <si>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</si>
  <si>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</si>
  <si>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</si>
  <si>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</si>
  <si>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</si>
  <si>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</si>
  <si>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</si>
  <si>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</si>
  <si>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</si>
  <si>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</si>
  <si>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</si>
  <si>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</si>
  <si>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</si>
  <si>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</si>
  <si>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</si>
  <si>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</si>
  <si>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</si>
  <si>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</si>
  <si>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</si>
  <si>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</si>
  <si>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</si>
  <si>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</si>
  <si>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</si>
  <si>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</si>
  <si>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</si>
  <si>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</si>
  <si>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</si>
  <si>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</si>
  <si>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</si>
  <si>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</si>
  <si>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</si>
  <si>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</si>
  <si>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</si>
  <si>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</si>
  <si>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</si>
  <si>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</si>
  <si>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</si>
  <si>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</si>
  <si>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</si>
  <si>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</si>
  <si>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</si>
  <si>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</si>
  <si>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</si>
  <si>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</si>
  <si>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</si>
  <si>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</si>
  <si>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</si>
  <si>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</si>
  <si>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</si>
  <si>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</si>
  <si>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</si>
  <si>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</si>
  <si>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</si>
  <si>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</si>
  <si>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</si>
  <si>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</si>
  <si>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</si>
  <si>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</si>
  <si>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</si>
  <si>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</si>
  <si>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</si>
  <si>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</si>
  <si>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</si>
  <si>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</si>
  <si>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</si>
  <si>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</si>
  <si>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</si>
  <si>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</si>
  <si>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</si>
  <si>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</si>
  <si>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</si>
  <si>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</si>
  <si>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</si>
  <si>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</si>
  <si>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</si>
  <si>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</si>
  <si>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</si>
  <si>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</si>
  <si>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</si>
  <si>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</si>
  <si>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</si>
  <si>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</si>
  <si>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</si>
  <si>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</si>
  <si>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</si>
  <si>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</si>
  <si>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</si>
  <si>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</si>
  <si>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</si>
  <si>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</si>
  <si>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</si>
  <si>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</si>
  <si>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</si>
  <si>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</si>
  <si>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</si>
  <si>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</si>
  <si>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</si>
  <si>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</si>
  <si>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</si>
  <si>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</si>
  <si>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</si>
  <si>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</si>
  <si>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</si>
  <si>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</si>
  <si>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</si>
  <si>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</si>
  <si>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</si>
  <si>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</si>
  <si>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</si>
  <si>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</si>
  <si>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</si>
  <si>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</si>
  <si>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</si>
  <si>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</si>
  <si>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</si>
  <si>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</si>
  <si>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</si>
  <si>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</si>
  <si>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</si>
  <si>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</si>
  <si>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</si>
  <si>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</si>
  <si>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</si>
  <si>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</si>
  <si>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</si>
  <si>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</si>
  <si>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</si>
  <si>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</si>
  <si>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</si>
  <si>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</si>
  <si>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</si>
  <si>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</si>
  <si>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</si>
  <si>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</si>
  <si>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</si>
  <si>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</si>
  <si>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</si>
  <si>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</si>
  <si>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</si>
  <si>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</si>
  <si>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</si>
  <si>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</si>
  <si>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</si>
  <si>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</si>
  <si>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</si>
  <si>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</si>
  <si>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</si>
  <si>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</si>
  <si>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</si>
  <si>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</si>
  <si>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</si>
  <si>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</si>
  <si>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</si>
  <si>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</si>
  <si>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</si>
  <si>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</si>
  <si>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</si>
  <si>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</si>
  <si>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</si>
  <si>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</si>
  <si>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</si>
  <si>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</si>
  <si>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</si>
  <si>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</si>
  <si>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</si>
  <si>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</si>
  <si>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</si>
  <si>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</si>
  <si>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</si>
  <si>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</si>
  <si>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</si>
  <si>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</si>
  <si>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</si>
  <si>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</si>
  <si>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</si>
  <si>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</si>
  <si>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</si>
  <si>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</si>
  <si>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</si>
  <si>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</si>
  <si>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</si>
  <si>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</si>
  <si>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</si>
  <si>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</si>
  <si>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</si>
  <si>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</si>
  <si>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</si>
  <si>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</si>
  <si>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</si>
  <si>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</si>
  <si>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</si>
  <si>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</si>
  <si>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</si>
  <si>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</si>
  <si>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</si>
  <si>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</si>
  <si>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</si>
  <si>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</si>
  <si>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</si>
  <si>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</si>
  <si>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</si>
  <si>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</si>
  <si>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</si>
  <si>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</si>
  <si>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</si>
  <si>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</si>
  <si>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</si>
  <si>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</si>
  <si>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</si>
  <si>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</si>
  <si>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</si>
  <si>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</si>
  <si>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</si>
  <si>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</si>
  <si>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</si>
  <si>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</si>
  <si>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</si>
  <si>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</si>
  <si>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</si>
  <si>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</si>
  <si>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</si>
  <si>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</si>
  <si>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</si>
  <si>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</si>
  <si>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</si>
  <si>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</si>
  <si>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</si>
  <si>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</si>
  <si>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</si>
  <si>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</si>
  <si>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</si>
  <si>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</si>
  <si>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</si>
  <si>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</si>
  <si>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</si>
  <si>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</si>
  <si>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</si>
  <si>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</si>
  <si>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</si>
  <si>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</si>
  <si>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</si>
  <si>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</si>
  <si>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</si>
  <si>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</si>
  <si>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</si>
  <si>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</si>
  <si>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</si>
  <si>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</si>
  <si>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</si>
  <si>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</si>
  <si>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</si>
  <si>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</si>
  <si>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</si>
  <si>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</si>
  <si>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</si>
  <si>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</si>
  <si>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</si>
  <si>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</si>
  <si>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</si>
  <si>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</si>
  <si>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</si>
  <si>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</si>
  <si>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</si>
  <si>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</si>
  <si>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</si>
  <si>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</si>
  <si>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</si>
  <si>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</si>
  <si>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</si>
  <si>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</si>
  <si>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</si>
  <si>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</si>
  <si>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</si>
  <si>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</si>
  <si>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</si>
  <si>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</si>
  <si>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</si>
  <si>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</si>
  <si>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</si>
  <si>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</si>
  <si>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</si>
  <si>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</si>
  <si>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</si>
  <si>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</si>
  <si>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</si>
  <si>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</si>
  <si>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</si>
  <si>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</si>
  <si>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</si>
  <si>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</si>
  <si>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</si>
  <si>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</si>
  <si>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</si>
  <si>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</si>
  <si>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</si>
  <si>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</si>
  <si>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</si>
  <si>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</si>
  <si>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</si>
  <si>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</si>
  <si>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</si>
  <si>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</si>
  <si>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</si>
  <si>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</si>
  <si>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</si>
  <si>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</si>
  <si>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</si>
  <si>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</si>
  <si>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</si>
  <si>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</si>
  <si>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</si>
  <si>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</si>
  <si>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</si>
  <si>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</si>
  <si>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</si>
  <si>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</si>
  <si>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</si>
  <si>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</si>
  <si>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</si>
  <si>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</si>
  <si>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</si>
  <si>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</si>
  <si>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</si>
  <si>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</si>
  <si>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</si>
  <si>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</si>
  <si>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</si>
  <si>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</si>
  <si>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</si>
  <si>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</si>
  <si>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</si>
  <si>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</si>
  <si>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</si>
  <si>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</si>
  <si>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</si>
  <si>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</si>
  <si>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</si>
  <si>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</si>
  <si>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</si>
  <si>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</si>
  <si>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</si>
  <si>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</si>
  <si>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</si>
  <si>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</si>
  <si>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</si>
  <si>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</si>
  <si>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</si>
  <si>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</si>
  <si>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</si>
  <si>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</si>
  <si>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</si>
  <si>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</si>
  <si>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</si>
  <si>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</si>
  <si>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</si>
  <si>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</si>
  <si>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</si>
  <si>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</si>
  <si>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</si>
  <si>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</si>
  <si>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</si>
  <si>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</si>
  <si>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</si>
  <si>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</si>
  <si>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</si>
  <si>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</si>
  <si>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</si>
  <si>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</si>
  <si>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</si>
  <si>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</si>
  <si>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</si>
  <si>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</si>
  <si>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</si>
  <si>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</si>
  <si>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</si>
  <si>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</si>
  <si>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</si>
  <si>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</si>
  <si>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</si>
  <si>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</si>
  <si>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</si>
  <si>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</si>
  <si>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</si>
  <si>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</si>
  <si>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</si>
  <si>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</si>
  <si>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</si>
  <si>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</si>
  <si>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</si>
  <si>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</si>
  <si>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</si>
  <si>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</si>
  <si>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</si>
  <si>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</si>
  <si>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</si>
  <si>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</si>
  <si>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</si>
  <si>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</si>
  <si>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</si>
  <si>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</si>
  <si>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</si>
  <si>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</si>
  <si>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</si>
  <si>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</si>
  <si>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</si>
  <si>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</si>
  <si>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</si>
  <si>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</si>
  <si>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</si>
  <si>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</si>
  <si>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</si>
  <si>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</si>
  <si>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</si>
  <si>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</si>
  <si>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</si>
  <si>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</si>
  <si>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</si>
  <si>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</si>
  <si>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</si>
  <si>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</si>
  <si>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</si>
  <si>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</si>
  <si>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</si>
  <si>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</si>
  <si>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</si>
  <si>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</si>
  <si>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</si>
  <si>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</si>
  <si>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</si>
  <si>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</si>
  <si>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</si>
  <si>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</si>
  <si>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</si>
  <si>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</si>
  <si>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</si>
  <si>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</si>
  <si>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</si>
  <si>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</si>
  <si>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</si>
  <si>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</si>
  <si>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</si>
  <si>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</si>
  <si>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</si>
  <si>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</si>
  <si>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</si>
  <si>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</si>
  <si>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</si>
  <si>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</si>
  <si>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</si>
  <si>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</si>
  <si>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</si>
  <si>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</si>
  <si>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</si>
  <si>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</si>
  <si>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</si>
  <si>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</si>
  <si>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</si>
  <si>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</si>
  <si>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</si>
  <si>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</si>
  <si>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</si>
  <si>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</si>
  <si>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</si>
  <si>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</si>
  <si>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</si>
  <si>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</si>
  <si>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</si>
  <si>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</si>
  <si>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</si>
  <si>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</si>
  <si>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</si>
  <si>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</si>
  <si>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</si>
  <si>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</si>
  <si>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</si>
  <si>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</si>
  <si>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</si>
  <si>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</si>
  <si>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</si>
  <si>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</si>
  <si>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</si>
  <si>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</si>
  <si>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</si>
  <si>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</si>
  <si>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</si>
  <si>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</si>
  <si>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</si>
  <si>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</si>
  <si>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</si>
  <si>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</si>
  <si>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</si>
  <si>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</si>
  <si>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</si>
  <si>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</si>
  <si>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</si>
  <si>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</si>
  <si>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</si>
  <si>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</si>
  <si>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</si>
  <si>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</si>
  <si>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</si>
  <si>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</si>
  <si>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</si>
  <si>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</si>
  <si>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</si>
  <si>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</si>
  <si>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</si>
  <si>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</si>
  <si>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</si>
  <si>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</si>
  <si>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</si>
  <si>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</si>
  <si>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</si>
  <si>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</si>
  <si>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</si>
  <si>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</si>
  <si>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</si>
  <si>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</si>
  <si>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</si>
  <si>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</si>
  <si>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</si>
  <si>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</si>
  <si>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</si>
  <si>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</si>
  <si>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</si>
  <si>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</si>
  <si>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</si>
  <si>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</si>
  <si>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</si>
  <si>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</si>
  <si>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</si>
  <si>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</si>
  <si>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</si>
  <si>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</si>
  <si>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</si>
  <si>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</si>
  <si>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</si>
  <si>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</si>
  <si>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</si>
  <si>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</si>
  <si>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</si>
  <si>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</si>
  <si>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</si>
  <si>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</si>
  <si>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</si>
  <si>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</si>
  <si>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</si>
  <si>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</si>
  <si>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</si>
  <si>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</si>
  <si>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</si>
  <si>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</si>
  <si>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</si>
  <si>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</si>
  <si>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</si>
  <si>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</si>
  <si>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</si>
  <si>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</si>
  <si>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</si>
  <si>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</si>
  <si>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</si>
  <si>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</si>
  <si>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</si>
  <si>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</si>
  <si>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</si>
  <si>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</si>
  <si>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</si>
  <si>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</si>
  <si>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</si>
  <si>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</si>
  <si>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</si>
  <si>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</si>
  <si>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</si>
  <si>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</si>
  <si>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</si>
  <si>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</si>
  <si>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</si>
  <si>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</si>
  <si>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</si>
  <si>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</si>
  <si>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</si>
  <si>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</si>
  <si>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</si>
  <si>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</si>
  <si>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</si>
  <si>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</si>
  <si>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</si>
  <si>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</si>
  <si>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</si>
  <si>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</si>
  <si>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</si>
  <si>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</si>
  <si>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</si>
  <si>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</si>
  <si>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</si>
  <si>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</si>
  <si>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</si>
  <si>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</si>
  <si>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</si>
  <si>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</si>
  <si>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</si>
  <si>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</si>
  <si>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</si>
  <si>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</si>
  <si>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</si>
  <si>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</si>
  <si>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</si>
  <si>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</si>
  <si>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</si>
  <si>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</si>
  <si>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</si>
  <si>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</si>
  <si>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</si>
  <si>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</si>
  <si>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</si>
  <si>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</si>
  <si>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</si>
  <si>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</si>
  <si>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</si>
  <si>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</si>
  <si>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</si>
  <si>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</si>
  <si>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</si>
  <si>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</si>
  <si>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</si>
  <si>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</si>
  <si>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</si>
  <si>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</si>
  <si>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</si>
  <si>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</si>
  <si>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</si>
  <si>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</si>
  <si>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</si>
  <si>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</si>
  <si>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</si>
  <si>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</si>
  <si>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</si>
  <si>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</si>
  <si>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</si>
  <si>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</si>
  <si>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</si>
  <si>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</si>
  <si>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</si>
  <si>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</si>
  <si>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</si>
  <si>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</si>
  <si>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</si>
  <si>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</si>
  <si>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</si>
  <si>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</si>
  <si>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</si>
  <si>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</si>
  <si>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</si>
  <si>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</si>
  <si>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</si>
  <si>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</si>
  <si>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</si>
  <si>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</si>
  <si>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</si>
  <si>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</si>
  <si>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</si>
  <si>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</si>
  <si>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</si>
  <si>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</si>
  <si>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</si>
  <si>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</si>
  <si>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</si>
  <si>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</si>
  <si>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</si>
  <si>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</si>
  <si>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</si>
  <si>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</si>
  <si>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</si>
  <si>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</si>
  <si>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</si>
  <si>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</si>
  <si>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</si>
  <si>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</si>
  <si>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</si>
  <si>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</si>
  <si>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</si>
  <si>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</si>
  <si>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</si>
  <si>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</si>
  <si>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</si>
  <si>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</si>
  <si>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</si>
  <si>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</si>
  <si>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</si>
  <si>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</si>
  <si>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</si>
  <si>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</si>
  <si>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</si>
  <si>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</si>
  <si>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</si>
  <si>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</si>
  <si>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</si>
  <si>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</si>
  <si>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</si>
  <si>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</si>
  <si>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</si>
  <si>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</si>
  <si>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</si>
  <si>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</si>
  <si>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</si>
  <si>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</si>
  <si>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</si>
  <si>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</si>
  <si>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</si>
  <si>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</si>
  <si>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</si>
  <si>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</si>
  <si>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</si>
  <si>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</si>
  <si>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</si>
  <si>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</si>
  <si>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</si>
  <si>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</si>
  <si>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</si>
  <si>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</si>
  <si>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</si>
  <si>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</si>
  <si>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</si>
  <si>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</si>
  <si>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</si>
  <si>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</si>
  <si>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</si>
  <si>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</si>
  <si>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</si>
  <si>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</si>
  <si>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</si>
  <si>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</si>
  <si>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</si>
  <si>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</si>
  <si>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</si>
  <si>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</si>
  <si>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</si>
  <si>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</si>
  <si>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</si>
  <si>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</si>
  <si>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</si>
  <si>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</si>
  <si>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</si>
  <si>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</si>
  <si>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</si>
  <si>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</si>
  <si>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</si>
  <si>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</si>
  <si>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</si>
  <si>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</si>
  <si>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</si>
  <si>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</si>
  <si>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</si>
  <si>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</si>
  <si>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</si>
  <si>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</si>
  <si>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</si>
  <si>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</si>
  <si>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</si>
  <si>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</si>
  <si>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</si>
  <si>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</si>
  <si>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</si>
  <si>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</si>
  <si>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</si>
  <si>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</si>
  <si>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</si>
  <si>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</si>
  <si>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</si>
  <si>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</si>
  <si>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</si>
  <si>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</si>
  <si>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</si>
  <si>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</si>
  <si>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</si>
  <si>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</si>
  <si>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</si>
  <si>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</si>
  <si>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</si>
  <si>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</si>
  <si>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</si>
  <si>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</si>
  <si>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</si>
  <si>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</si>
  <si>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</si>
  <si>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</si>
  <si>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</si>
  <si>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</si>
  <si>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</si>
  <si>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</si>
  <si>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</si>
  <si>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</si>
  <si>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</si>
  <si>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</si>
  <si>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</si>
  <si>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</si>
  <si>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</si>
  <si>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</si>
  <si>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</si>
  <si>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</si>
  <si>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</si>
  <si>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</si>
  <si>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</si>
  <si>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</si>
  <si>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</si>
  <si>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</si>
  <si>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</si>
  <si>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</si>
  <si>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</si>
  <si>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</si>
  <si>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</si>
  <si>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</si>
  <si>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</si>
  <si>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</si>
  <si>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</si>
  <si>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</si>
  <si>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</si>
  <si>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</si>
  <si>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</si>
  <si>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</si>
  <si>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</si>
  <si>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</si>
  <si>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</si>
  <si>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</si>
  <si>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</si>
  <si>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</si>
  <si>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</si>
  <si>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</si>
  <si>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</si>
  <si>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</si>
  <si>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</si>
  <si>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</si>
  <si>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</si>
  <si>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</si>
  <si>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</si>
  <si>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</si>
  <si>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</si>
  <si>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</si>
  <si>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</si>
  <si>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</si>
  <si>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</si>
  <si>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</si>
  <si>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</si>
  <si>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</si>
  <si>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</si>
  <si>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</si>
  <si>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</si>
  <si>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</si>
  <si>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</si>
  <si>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</si>
  <si>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</si>
  <si>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</si>
  <si>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</si>
  <si>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</si>
  <si>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</si>
  <si>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</si>
  <si>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</si>
  <si>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</si>
  <si>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</si>
  <si>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</si>
  <si>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</si>
  <si>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</si>
  <si>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</si>
  <si>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</si>
  <si>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</si>
  <si>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</si>
  <si>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</si>
  <si>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</si>
  <si>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</si>
  <si>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</si>
  <si>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</si>
  <si>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</si>
  <si>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</si>
  <si>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</si>
  <si>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</si>
  <si>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</si>
  <si>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</si>
  <si>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</si>
  <si>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</si>
  <si>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</si>
  <si>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</si>
  <si>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</si>
  <si>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</si>
  <si>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</si>
  <si>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</si>
  <si>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</si>
  <si>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</si>
  <si>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</si>
  <si>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</si>
  <si>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</si>
  <si>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</si>
  <si>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</si>
  <si>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</si>
  <si>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</si>
  <si>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</si>
  <si>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</si>
  <si>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</si>
  <si>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</si>
  <si>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</si>
  <si>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</si>
  <si>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</si>
  <si>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</si>
  <si>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</si>
  <si>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</si>
  <si>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</si>
  <si>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</si>
  <si>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</si>
  <si>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</si>
  <si>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</si>
  <si>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</si>
  <si>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</si>
  <si>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</si>
  <si>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</si>
  <si>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</si>
  <si>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</si>
  <si>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</si>
  <si>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</si>
  <si>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</si>
  <si>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</si>
  <si>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</si>
  <si>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</si>
  <si>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</si>
  <si>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</si>
  <si>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</si>
  <si>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</si>
  <si>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</si>
  <si>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</si>
  <si>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</si>
  <si>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</si>
  <si>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</si>
  <si>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</si>
  <si>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</si>
  <si>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</si>
  <si>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</si>
  <si>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</si>
  <si>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</si>
  <si>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</si>
  <si>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</si>
  <si>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</si>
  <si>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</si>
  <si>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</si>
  <si>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</si>
  <si>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</si>
  <si>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</si>
  <si>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</si>
  <si>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</si>
  <si>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</si>
  <si>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</si>
  <si>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</si>
  <si>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</si>
  <si>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</si>
  <si>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</si>
  <si>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</si>
  <si>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</si>
  <si>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</si>
  <si>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</si>
  <si>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</si>
  <si>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</si>
  <si>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</si>
  <si>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</si>
  <si>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</si>
  <si>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</si>
  <si>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</si>
  <si>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</si>
  <si>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</si>
  <si>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</si>
  <si>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</si>
  <si>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</si>
  <si>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</si>
  <si>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</si>
  <si>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</si>
  <si>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</si>
  <si>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</si>
  <si>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</si>
  <si>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</si>
  <si>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</si>
  <si>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</si>
  <si>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</si>
  <si>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</si>
  <si>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</si>
  <si>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</si>
  <si>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</si>
  <si>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</si>
  <si>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</si>
  <si>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</si>
  <si>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</si>
  <si>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</si>
  <si>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</si>
  <si>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</si>
  <si>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</si>
  <si>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</si>
  <si>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</si>
  <si>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</si>
  <si>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</si>
  <si>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</si>
  <si>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</si>
  <si>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</si>
  <si>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</si>
  <si>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</si>
  <si>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</si>
  <si>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</si>
  <si>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</si>
  <si>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</si>
  <si>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</si>
  <si>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</si>
  <si>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</si>
  <si>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</si>
  <si>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</si>
  <si>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</si>
  <si>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</si>
  <si>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</si>
  <si>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</si>
  <si>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</si>
  <si>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</si>
  <si>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</si>
  <si>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</si>
  <si>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</si>
  <si>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</si>
  <si>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</si>
  <si>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</si>
  <si>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</si>
  <si>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</si>
  <si>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</si>
  <si>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</si>
  <si>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</si>
  <si>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</si>
  <si>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</si>
  <si>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</si>
  <si>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</si>
  <si>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</si>
  <si>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</si>
  <si>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</si>
  <si>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</si>
  <si>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</si>
  <si>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</si>
  <si>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</si>
  <si>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</si>
  <si>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</si>
  <si>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</si>
  <si>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</si>
  <si>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</si>
  <si>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</si>
  <si>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</si>
  <si>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</si>
  <si>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</si>
  <si>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</si>
  <si>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</si>
  <si>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</si>
  <si>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</si>
  <si>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</si>
  <si>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</si>
  <si>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</si>
  <si>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</si>
  <si>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</si>
  <si>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</si>
  <si>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</si>
  <si>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</si>
  <si>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</si>
  <si>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</si>
  <si>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</si>
  <si>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</si>
  <si>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</si>
  <si>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</si>
  <si>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</si>
  <si>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</si>
  <si>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</si>
  <si>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</si>
  <si>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</si>
  <si>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</si>
  <si>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</si>
  <si>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</si>
  <si>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</si>
  <si>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</si>
  <si>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</si>
  <si>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</si>
  <si>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</si>
  <si>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</si>
  <si>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</si>
  <si>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</si>
  <si>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</si>
  <si>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</si>
  <si>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</si>
  <si>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</si>
  <si>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</si>
  <si>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</si>
  <si>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</si>
  <si>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</si>
  <si>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</si>
  <si>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</si>
  <si>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</si>
  <si>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</si>
  <si>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</si>
  <si>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</si>
  <si>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</si>
  <si>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</si>
  <si>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</si>
  <si>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</si>
  <si>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</si>
  <si>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</si>
  <si>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</si>
  <si>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</si>
  <si>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</si>
  <si>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</si>
  <si>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</si>
  <si>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</si>
  <si>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</si>
  <si>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</si>
  <si>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</si>
  <si>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</si>
  <si>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</si>
  <si>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</si>
  <si>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</si>
  <si>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</si>
  <si>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</si>
  <si>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</si>
  <si>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</si>
  <si>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</si>
  <si>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</si>
  <si>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</si>
  <si>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</si>
  <si>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</si>
  <si>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</si>
  <si>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</si>
  <si>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</si>
  <si>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</si>
  <si>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</si>
  <si>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</si>
  <si>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</si>
  <si>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</si>
  <si>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</si>
  <si>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</si>
  <si>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</si>
  <si>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</si>
  <si>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</si>
  <si>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</si>
  <si>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</si>
  <si>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</si>
  <si>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</si>
  <si>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</si>
  <si>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</si>
  <si>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</si>
  <si>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</si>
  <si>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</si>
  <si>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</si>
  <si>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</si>
  <si>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</si>
  <si>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</si>
  <si>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</si>
  <si>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</si>
  <si>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</si>
  <si>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</si>
  <si>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</si>
  <si>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</si>
  <si>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</si>
  <si>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</si>
  <si>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</si>
  <si>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</si>
  <si>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</si>
  <si>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</si>
  <si>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</si>
  <si>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</si>
  <si>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</si>
  <si>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</si>
  <si>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</si>
  <si>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</si>
  <si>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</si>
  <si>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</si>
  <si>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</si>
  <si>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</si>
  <si>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</si>
  <si>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</si>
  <si>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</si>
  <si>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</si>
  <si>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</si>
  <si>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</si>
  <si>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</si>
  <si>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</si>
  <si>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</si>
  <si>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</si>
  <si>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</si>
  <si>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</si>
  <si>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</si>
  <si>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</si>
  <si>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</si>
  <si>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</si>
  <si>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</si>
  <si>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</si>
  <si>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</si>
  <si>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</si>
  <si>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</si>
  <si>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</si>
  <si>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</si>
  <si>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</si>
  <si>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</si>
  <si>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</si>
  <si>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</si>
  <si>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</si>
  <si>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</si>
  <si>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</si>
  <si>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</si>
  <si>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</si>
  <si>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</si>
  <si>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</si>
  <si>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</si>
  <si>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</si>
  <si>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</si>
  <si>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</si>
  <si>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</si>
  <si>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</si>
  <si>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</si>
  <si>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</si>
  <si>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</si>
  <si>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</si>
  <si>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</si>
  <si>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</si>
  <si>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</si>
  <si>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</si>
  <si>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</si>
  <si>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</si>
  <si>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</si>
  <si>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</si>
  <si>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</si>
  <si>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</si>
  <si>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</si>
  <si>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</si>
  <si>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</si>
  <si>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</si>
  <si>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</si>
  <si>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</si>
  <si>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</si>
  <si>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</si>
  <si>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</si>
  <si>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</si>
  <si>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</si>
  <si>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</si>
  <si>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</si>
  <si>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</si>
  <si>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</si>
  <si>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</si>
  <si>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</si>
  <si>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</si>
  <si>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</si>
  <si>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</si>
  <si>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</si>
  <si>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</si>
  <si>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</si>
  <si>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</si>
  <si>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</si>
  <si>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</si>
  <si>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</si>
  <si>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</si>
  <si>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</si>
  <si>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</si>
  <si>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</si>
  <si>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</si>
  <si>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</si>
  <si>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</si>
  <si>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</si>
  <si>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</si>
  <si>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</si>
  <si>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</si>
  <si>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</si>
  <si>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</si>
  <si>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</si>
  <si>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</si>
  <si>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</si>
  <si>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</si>
  <si>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</si>
  <si>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</si>
  <si>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</si>
  <si>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</si>
  <si>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</si>
  <si>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</si>
  <si>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</si>
  <si>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</si>
  <si>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</si>
  <si>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</si>
  <si>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</si>
  <si>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</si>
  <si>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</si>
  <si>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</si>
  <si>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</si>
  <si>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</si>
  <si>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</si>
  <si>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</si>
  <si>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</si>
  <si>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</si>
  <si>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</si>
  <si>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</si>
  <si>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</si>
  <si>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</si>
  <si>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</si>
  <si>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</si>
  <si>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</si>
  <si>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</si>
  <si>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</si>
  <si>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</si>
  <si>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</si>
  <si>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</si>
  <si>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</si>
  <si>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</si>
  <si>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</si>
  <si>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</si>
  <si>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</si>
  <si>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</si>
  <si>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</si>
  <si>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</si>
  <si>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</si>
  <si>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</si>
  <si>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</si>
  <si>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</si>
  <si>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</si>
  <si>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</si>
  <si>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</si>
  <si>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</si>
  <si>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</si>
  <si>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</si>
  <si>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</si>
  <si>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</si>
  <si>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</si>
  <si>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</si>
  <si>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</si>
  <si>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</si>
  <si>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</si>
  <si>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</si>
  <si>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</si>
  <si>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</si>
  <si>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</si>
  <si>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</si>
  <si>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</si>
  <si>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</si>
  <si>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</si>
  <si>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</si>
  <si>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</si>
  <si>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</si>
  <si>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</si>
  <si>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</si>
  <si>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</si>
  <si>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</si>
  <si>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</si>
  <si>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</si>
  <si>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</si>
  <si>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</si>
  <si>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</si>
  <si>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</si>
  <si>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</si>
  <si>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</si>
  <si>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</si>
  <si>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</si>
  <si>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</si>
  <si>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</si>
  <si>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</si>
  <si>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</si>
  <si>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</si>
  <si>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</si>
  <si>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</si>
  <si>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</si>
  <si>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</si>
  <si>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</si>
  <si>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</si>
  <si>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</si>
  <si>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</si>
  <si>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</si>
  <si>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</si>
  <si>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</si>
  <si>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</si>
  <si>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</si>
  <si>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</si>
  <si>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</si>
  <si>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</si>
  <si>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</si>
  <si>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</si>
  <si>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</si>
  <si>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</si>
  <si>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</si>
  <si>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</si>
  <si>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</si>
  <si>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</si>
  <si>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</si>
  <si>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</si>
  <si>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</si>
  <si>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</si>
  <si>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</si>
  <si>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</si>
  <si>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</si>
  <si>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</si>
  <si>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</si>
  <si>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</si>
  <si>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</si>
  <si>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</si>
  <si>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</si>
  <si>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</si>
  <si>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</si>
  <si>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</si>
  <si>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</si>
  <si>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</si>
  <si>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</si>
  <si>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</si>
  <si>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</si>
  <si>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</si>
  <si>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</si>
  <si>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</si>
  <si>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</si>
  <si>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</si>
  <si>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</si>
  <si>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</si>
  <si>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</si>
  <si>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</si>
  <si>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</si>
  <si>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</si>
  <si>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</si>
  <si>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</si>
  <si>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</si>
  <si>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</si>
  <si>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</si>
  <si>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</si>
  <si>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</si>
  <si>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</si>
  <si>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</si>
  <si>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</si>
  <si>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</si>
  <si>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</si>
  <si>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</si>
  <si>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</si>
  <si>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</si>
  <si>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</si>
  <si>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</si>
  <si>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</si>
  <si>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</si>
  <si>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</si>
  <si>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</si>
  <si>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</si>
  <si>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</si>
  <si>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</si>
  <si>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</si>
  <si>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</si>
  <si>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</si>
  <si>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</si>
  <si>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</si>
  <si>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</si>
  <si>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</si>
  <si>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</si>
  <si>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</si>
  <si>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</si>
  <si>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</si>
  <si>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</si>
  <si>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</si>
  <si>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</si>
  <si>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</si>
  <si>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</si>
  <si>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</si>
  <si>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</si>
  <si>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</si>
  <si>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</si>
  <si>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</si>
  <si>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</si>
  <si>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</si>
  <si>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</si>
  <si>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</si>
  <si>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</si>
  <si>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</si>
  <si>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</si>
  <si>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</si>
  <si>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</si>
  <si>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</si>
  <si>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</si>
  <si>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</si>
  <si>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</si>
  <si>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</si>
  <si>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</si>
  <si>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</si>
  <si>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</si>
  <si>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</si>
  <si>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</si>
  <si>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</si>
  <si>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</si>
  <si>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</si>
  <si>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</si>
  <si>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</si>
  <si>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</si>
  <si>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</si>
  <si>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</si>
  <si>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</si>
  <si>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</si>
  <si>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</si>
  <si>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</si>
  <si>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</si>
  <si>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</si>
  <si>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</si>
  <si>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</si>
  <si>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</si>
  <si>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</si>
  <si>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</si>
  <si>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</si>
  <si>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</si>
  <si>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</si>
  <si>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</si>
  <si>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</si>
  <si>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</si>
  <si>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</si>
  <si>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</si>
  <si>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</si>
  <si>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</si>
  <si>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</si>
  <si>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</si>
  <si>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</si>
  <si>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</si>
  <si>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</si>
  <si>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</si>
  <si>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</si>
  <si>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</si>
  <si>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</si>
  <si>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</si>
  <si>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</si>
  <si>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</si>
  <si>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</si>
  <si>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</si>
  <si>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</si>
  <si>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</si>
  <si>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</si>
  <si>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</si>
  <si>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</si>
  <si>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</si>
  <si>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</si>
  <si>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</si>
  <si>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</si>
  <si>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</si>
  <si>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</si>
  <si>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</si>
  <si>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</si>
  <si>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</si>
  <si>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</si>
  <si>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</si>
  <si>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</si>
  <si>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</si>
  <si>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</si>
  <si>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</si>
  <si>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</si>
  <si>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</si>
  <si>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</si>
  <si>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</si>
  <si>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</si>
  <si>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</si>
  <si>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</si>
  <si>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</si>
  <si>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</si>
  <si>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</si>
  <si>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</si>
  <si>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</si>
  <si>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</si>
  <si>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</si>
  <si>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</si>
  <si>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</si>
  <si>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</si>
  <si>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</si>
  <si>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</si>
  <si>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</si>
  <si>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</si>
  <si>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</si>
  <si>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</si>
  <si>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</si>
  <si>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</si>
  <si>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</si>
  <si>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</si>
  <si>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</si>
  <si>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</si>
  <si>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</si>
  <si>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</si>
  <si>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</si>
  <si>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</si>
  <si>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</si>
  <si>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</si>
  <si>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</si>
  <si>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</si>
  <si>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</si>
  <si>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</si>
  <si>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</si>
  <si>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</si>
  <si>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</si>
  <si>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</si>
  <si>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</si>
  <si>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</si>
  <si>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</si>
  <si>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</si>
  <si>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</si>
  <si>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</si>
  <si>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</si>
  <si>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</si>
  <si>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</si>
  <si>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</si>
  <si>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</si>
  <si>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</si>
  <si>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</si>
  <si>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</si>
  <si>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</si>
  <si>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</si>
  <si>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</si>
  <si>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</si>
  <si>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</si>
  <si>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</si>
  <si>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</si>
  <si>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</si>
  <si>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</si>
  <si>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</si>
  <si>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</si>
  <si>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</si>
  <si>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</si>
  <si>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</si>
  <si>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</si>
  <si>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</si>
  <si>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</si>
  <si>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</si>
  <si>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</si>
  <si>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</si>
  <si>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</si>
  <si>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</si>
  <si>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</si>
  <si>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</si>
  <si>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</si>
  <si>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</si>
  <si>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</si>
  <si>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</si>
  <si>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</si>
  <si>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</si>
  <si>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</si>
  <si>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</si>
  <si>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</si>
  <si>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</si>
  <si>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</si>
  <si>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</si>
  <si>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</si>
  <si>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</si>
  <si>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</si>
  <si>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</si>
  <si>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</si>
  <si>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</si>
  <si>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</si>
  <si>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</si>
  <si>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</si>
  <si>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</si>
  <si>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</si>
  <si>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</si>
  <si>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</si>
  <si>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</si>
  <si>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</si>
  <si>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</si>
  <si>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</si>
  <si>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</si>
  <si>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</si>
  <si>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</si>
  <si>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</si>
  <si>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</si>
  <si>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</si>
  <si>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</si>
  <si>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</si>
  <si>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</si>
  <si>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</si>
  <si>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</si>
  <si>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</si>
  <si>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</si>
  <si>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</si>
  <si>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</si>
  <si>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</si>
  <si>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</si>
  <si>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</si>
  <si>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</si>
  <si>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</si>
  <si>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</si>
  <si>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</si>
  <si>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</si>
  <si>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</si>
  <si>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</si>
  <si>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</si>
  <si>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</si>
  <si>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</si>
  <si>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</si>
  <si>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</si>
  <si>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</si>
  <si>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</si>
  <si>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</si>
  <si>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</si>
  <si>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</si>
  <si>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</si>
  <si>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</si>
  <si>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</si>
  <si>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</si>
  <si>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</si>
  <si>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</si>
  <si>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</si>
  <si>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</si>
  <si>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</si>
  <si>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</si>
  <si>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</si>
  <si>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</si>
  <si>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</si>
  <si>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</si>
  <si>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</si>
  <si>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</si>
  <si>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</si>
  <si>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</si>
  <si>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</si>
  <si>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</si>
  <si>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</si>
  <si>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</si>
  <si>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</si>
  <si>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</si>
  <si>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</si>
  <si>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</si>
  <si>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</si>
  <si>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</si>
  <si>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</si>
  <si>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</si>
  <si>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</si>
  <si>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</si>
  <si>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</si>
  <si>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</si>
  <si>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</si>
  <si>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</si>
  <si>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</si>
  <si>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</si>
  <si>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</si>
  <si>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</si>
  <si>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</si>
  <si>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</si>
  <si>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</si>
  <si>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</si>
  <si>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</si>
  <si>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</si>
  <si>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</si>
  <si>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</si>
  <si>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</si>
  <si>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</si>
  <si>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</si>
  <si>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</si>
  <si>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</si>
  <si>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</si>
  <si>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</si>
  <si>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</si>
  <si>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</si>
  <si>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</si>
  <si>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</si>
  <si>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</si>
  <si>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</si>
  <si>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</si>
  <si>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</si>
  <si>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</si>
  <si>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</si>
  <si>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</si>
  <si>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</si>
  <si>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</si>
  <si>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</si>
  <si>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</si>
  <si>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</si>
  <si>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</si>
  <si>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</si>
  <si>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</si>
  <si>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</si>
  <si>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</si>
  <si>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</si>
  <si>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</si>
  <si>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</si>
  <si>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</si>
  <si>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</si>
  <si>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</si>
  <si>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</si>
  <si>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</si>
  <si>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</si>
  <si>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</si>
  <si>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</si>
  <si>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</si>
  <si>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</si>
  <si>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</si>
  <si>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</si>
  <si>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</si>
  <si>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</si>
  <si>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</si>
  <si>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</si>
  <si>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</si>
  <si>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</si>
  <si>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</si>
  <si>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</si>
  <si>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</si>
  <si>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</si>
  <si>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</si>
  <si>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</si>
  <si>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</si>
  <si>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</si>
  <si>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</si>
  <si>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</si>
  <si>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</si>
  <si>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</si>
  <si>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</si>
  <si>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</si>
  <si>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</si>
  <si>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</si>
  <si>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</si>
  <si>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</si>
  <si>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</si>
  <si>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</si>
  <si>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</si>
  <si>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</si>
  <si>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</si>
  <si>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</si>
  <si>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</si>
  <si>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</si>
  <si>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</si>
  <si>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</si>
  <si>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</si>
  <si>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</si>
  <si>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</si>
  <si>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</si>
  <si>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</si>
  <si>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</si>
  <si>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</si>
  <si>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</si>
  <si>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</si>
  <si>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</si>
  <si>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</si>
  <si>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</si>
  <si>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</si>
  <si>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</si>
  <si>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</si>
  <si>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</si>
  <si>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</si>
  <si>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</si>
  <si>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</si>
  <si>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</si>
  <si>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</si>
  <si>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</si>
  <si>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</si>
  <si>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</si>
  <si>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</si>
  <si>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</si>
  <si>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</si>
  <si>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</si>
  <si>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</si>
  <si>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</si>
  <si>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</si>
  <si>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</si>
  <si>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</si>
  <si>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</si>
  <si>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</si>
  <si>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</si>
  <si>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</si>
  <si>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</si>
  <si>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</si>
  <si>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</si>
  <si>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</si>
  <si>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</si>
  <si>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</si>
  <si>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</si>
  <si>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</si>
  <si>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</si>
  <si>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</si>
  <si>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</si>
  <si>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</si>
  <si>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</si>
  <si>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</si>
  <si>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</si>
  <si>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</si>
  <si>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</si>
  <si>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</si>
  <si>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</si>
  <si>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</si>
  <si>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</si>
  <si>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</si>
  <si>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</si>
  <si>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</si>
  <si>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</si>
  <si>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</si>
  <si>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</si>
  <si>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</si>
  <si>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</si>
  <si>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</si>
  <si>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</si>
  <si>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</si>
  <si>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</si>
  <si>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</si>
  <si>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</si>
  <si>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</si>
  <si>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</si>
  <si>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</si>
  <si>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</si>
  <si>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</si>
  <si>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</si>
  <si>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</si>
  <si>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</si>
  <si>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</si>
  <si>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</si>
  <si>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</si>
  <si>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</si>
  <si>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</si>
  <si>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</si>
  <si>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</si>
  <si>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</si>
  <si>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</si>
  <si>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</si>
  <si>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</si>
  <si>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</si>
  <si>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</si>
  <si>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</si>
  <si>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</si>
  <si>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</si>
  <si>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</si>
  <si>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</si>
  <si>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</si>
  <si>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</si>
  <si>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</si>
  <si>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</si>
  <si>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</si>
  <si>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</si>
  <si>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</si>
  <si>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</si>
  <si>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</si>
  <si>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</si>
  <si>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</si>
  <si>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</si>
  <si>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</si>
  <si>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</si>
  <si>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</si>
  <si>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</si>
  <si>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</si>
  <si>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</si>
  <si>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</si>
  <si>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</si>
  <si>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</si>
  <si>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</si>
  <si>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</si>
  <si>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</si>
  <si>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</si>
  <si>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</si>
  <si>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</si>
  <si>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</si>
  <si>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</si>
  <si>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</si>
  <si>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</si>
  <si>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</si>
  <si>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</si>
  <si>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</si>
  <si>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</si>
  <si>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</si>
  <si>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</si>
  <si>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</si>
  <si>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</si>
  <si>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</si>
  <si>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</si>
  <si>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</si>
  <si>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</si>
  <si>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</si>
  <si>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</si>
  <si>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</si>
  <si>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</si>
  <si>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</si>
  <si>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</si>
  <si>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</si>
  <si>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</si>
  <si>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</si>
  <si>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</si>
  <si>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</si>
  <si>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</si>
  <si>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</si>
  <si>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</si>
  <si>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</si>
  <si>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</si>
  <si>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</si>
  <si>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</si>
  <si>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</si>
  <si>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</si>
  <si>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</si>
  <si>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</si>
  <si>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</si>
  <si>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</si>
  <si>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</si>
  <si>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</si>
  <si>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</si>
  <si>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</si>
  <si>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</si>
  <si>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</si>
  <si>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</si>
  <si>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</si>
  <si>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</si>
  <si>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</si>
  <si>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</si>
  <si>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</si>
  <si>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</si>
  <si>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</si>
  <si>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</si>
  <si>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</si>
  <si>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</si>
  <si>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</si>
  <si>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</si>
  <si>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</si>
  <si>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</si>
  <si>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</si>
  <si>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</si>
  <si>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</si>
  <si>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</si>
  <si>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</si>
  <si>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</si>
  <si>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</si>
  <si>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</si>
  <si>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</si>
  <si>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</si>
  <si>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</si>
  <si>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</si>
  <si>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</si>
  <si>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</si>
  <si>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</si>
  <si>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</si>
  <si>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</si>
  <si>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</si>
  <si>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</si>
  <si>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</si>
  <si>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</si>
  <si>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</si>
  <si>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</si>
  <si>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</si>
  <si>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</si>
  <si>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</si>
  <si>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</si>
  <si>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</si>
  <si>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</si>
  <si>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</si>
  <si>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</si>
  <si>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</si>
  <si>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</si>
  <si>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</si>
  <si>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</si>
  <si>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</si>
  <si>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</si>
  <si>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</si>
  <si>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</si>
  <si>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</si>
  <si>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</si>
  <si>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</si>
  <si>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</si>
  <si>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</si>
  <si>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</si>
  <si>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</si>
  <si>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</si>
  <si>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</si>
  <si>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</si>
  <si>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</si>
  <si>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</si>
  <si>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</si>
  <si>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</si>
  <si>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</si>
  <si>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</si>
  <si>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</si>
  <si>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</si>
  <si>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</si>
  <si>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</si>
  <si>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</si>
  <si>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</si>
  <si>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</si>
  <si>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</si>
  <si>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</si>
  <si>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</si>
  <si>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</si>
  <si>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</si>
  <si>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</si>
  <si>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</si>
  <si>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</si>
  <si>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</si>
  <si>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</si>
  <si>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</si>
  <si>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</si>
  <si>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</si>
  <si>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</si>
  <si>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</si>
  <si>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</si>
  <si>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</si>
  <si>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</si>
  <si>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</si>
  <si>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</si>
  <si>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</si>
  <si>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</si>
  <si>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</si>
  <si>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</si>
  <si>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</si>
  <si>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</si>
  <si>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</si>
  <si>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</si>
  <si>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</si>
  <si>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</si>
  <si>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</si>
  <si>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</si>
  <si>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</si>
  <si>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</si>
  <si>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</si>
  <si>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</si>
  <si>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</si>
  <si>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</si>
  <si>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</si>
  <si>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</si>
  <si>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</si>
  <si>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</si>
  <si>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</si>
  <si>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</si>
  <si>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</si>
  <si>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</si>
  <si>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</si>
  <si>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</si>
  <si>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</si>
  <si>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</si>
  <si>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</si>
  <si>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</si>
  <si>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</si>
  <si>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</si>
  <si>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</si>
  <si>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</si>
  <si>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</si>
  <si>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</si>
  <si>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</si>
  <si>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</si>
  <si>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</si>
  <si>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</si>
  <si>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</si>
  <si>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</si>
  <si>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</si>
  <si>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</si>
  <si>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</si>
  <si>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</si>
  <si>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</si>
  <si>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</si>
  <si>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</si>
  <si>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</si>
  <si>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</si>
  <si>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</si>
  <si>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</si>
  <si>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</si>
  <si>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</si>
  <si>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</si>
  <si>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</si>
  <si>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</si>
  <si>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</si>
  <si>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</si>
  <si>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</si>
  <si>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</si>
  <si>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</si>
  <si>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</si>
  <si>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</si>
  <si>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</si>
  <si>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</si>
  <si>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</si>
  <si>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</si>
  <si>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</si>
  <si>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</si>
  <si>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</si>
  <si>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</si>
  <si>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</si>
  <si>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</si>
  <si>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</si>
  <si>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</si>
  <si>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</si>
  <si>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</si>
  <si>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</si>
  <si>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</si>
  <si>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</si>
  <si>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</si>
  <si>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</si>
  <si>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</si>
  <si>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</si>
  <si>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</si>
  <si>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</si>
  <si>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</si>
  <si>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</si>
  <si>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</si>
  <si>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</si>
  <si>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</si>
  <si>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</si>
  <si>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</si>
  <si>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</si>
  <si>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</si>
  <si>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</si>
  <si>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</si>
  <si>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</si>
  <si>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</si>
  <si>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</si>
  <si>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</si>
  <si>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</si>
  <si>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</si>
  <si>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</si>
  <si>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</si>
  <si>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</si>
  <si>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</si>
  <si>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</si>
  <si>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</si>
  <si>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</si>
  <si>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</si>
  <si>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</si>
  <si>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</si>
  <si>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</si>
  <si>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</si>
  <si>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</si>
  <si>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</si>
  <si>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</si>
  <si>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</si>
  <si>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</si>
  <si>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</si>
  <si>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</si>
  <si>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</si>
  <si>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</si>
  <si>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</si>
  <si>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</si>
  <si>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</si>
  <si>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</si>
  <si>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</si>
  <si>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</si>
  <si>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</si>
  <si>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</si>
  <si>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</si>
  <si>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</si>
  <si>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</si>
  <si>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</si>
  <si>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</si>
  <si>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</si>
  <si>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</si>
  <si>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</si>
  <si>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</si>
  <si>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</si>
  <si>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</si>
  <si>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</si>
  <si>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</si>
  <si>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</si>
  <si>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</si>
  <si>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</si>
  <si>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</si>
  <si>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</si>
  <si>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</si>
  <si>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</si>
  <si>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</si>
  <si>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</si>
  <si>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</si>
  <si>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</si>
  <si>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</si>
  <si>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</si>
  <si>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</si>
  <si>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</si>
  <si>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</si>
  <si>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</si>
  <si>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</si>
  <si>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</si>
  <si>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</si>
  <si>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</si>
  <si>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</si>
  <si>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</si>
  <si>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</si>
  <si>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</si>
  <si>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</si>
  <si>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</si>
  <si>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</si>
  <si>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</si>
  <si>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</si>
  <si>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</si>
  <si>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</si>
  <si>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</si>
  <si>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</si>
  <si>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</si>
  <si>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</si>
  <si>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</si>
  <si>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</si>
  <si>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</si>
  <si>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</si>
  <si>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</si>
  <si>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</si>
  <si>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</si>
  <si>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</si>
  <si>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</si>
  <si>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</si>
  <si>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</si>
  <si>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</si>
  <si>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</si>
  <si>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</si>
  <si>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</si>
  <si>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</si>
  <si>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</si>
  <si>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</si>
  <si>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</si>
  <si>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</si>
  <si>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</si>
  <si>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</si>
  <si>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</si>
  <si>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</si>
  <si>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</si>
  <si>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</si>
  <si>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</si>
  <si>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</si>
  <si>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</si>
  <si>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</si>
  <si>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</si>
  <si>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</si>
  <si>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</si>
  <si>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</si>
  <si>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</si>
  <si>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</si>
  <si>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</si>
  <si>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</si>
  <si>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</si>
  <si>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</si>
  <si>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</si>
  <si>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</si>
  <si>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</si>
  <si>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</si>
  <si>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</si>
  <si>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</si>
  <si>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</si>
  <si>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</si>
  <si>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</si>
  <si>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</si>
  <si>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</si>
  <si>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</si>
  <si>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</si>
  <si>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</si>
  <si>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</si>
  <si>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</si>
  <si>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</si>
  <si>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</si>
  <si>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</si>
  <si>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</si>
  <si>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</si>
  <si>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</si>
  <si>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</si>
  <si>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</si>
  <si>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</si>
  <si>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</si>
  <si>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</si>
  <si>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</si>
  <si>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</si>
  <si>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</si>
  <si>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</si>
  <si>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</si>
  <si>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</si>
  <si>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</si>
  <si>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</si>
  <si>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</si>
  <si>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</si>
  <si>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</si>
  <si>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</si>
  <si>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</si>
  <si>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</si>
  <si>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</si>
  <si>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</si>
  <si>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</si>
  <si>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</si>
  <si>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</si>
  <si>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</si>
  <si>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</si>
  <si>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</si>
  <si>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</si>
  <si>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</si>
  <si>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</si>
  <si>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</si>
  <si>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</si>
  <si>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</si>
  <si>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</si>
  <si>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</si>
  <si>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</si>
  <si>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</si>
  <si>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</si>
  <si>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</si>
  <si>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</si>
  <si>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</si>
  <si>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</si>
  <si>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</si>
  <si>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</si>
  <si>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</si>
  <si>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</si>
  <si>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</si>
  <si>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</si>
  <si>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</si>
  <si>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</si>
  <si>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</si>
  <si>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</si>
  <si>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</si>
  <si>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</si>
  <si>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</si>
  <si>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</si>
  <si>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</si>
  <si>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</si>
  <si>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</si>
  <si>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</si>
  <si>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</si>
  <si>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</si>
  <si>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</si>
  <si>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</si>
  <si>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</si>
  <si>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</si>
  <si>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</si>
  <si>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</si>
  <si>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</si>
  <si>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</si>
  <si>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</si>
  <si>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</si>
  <si>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</si>
  <si>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</si>
  <si>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</si>
  <si>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</si>
  <si>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</si>
  <si>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</si>
  <si>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</si>
  <si>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</si>
  <si>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</si>
  <si>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</si>
  <si>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</si>
  <si>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</si>
  <si>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</si>
  <si>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</si>
  <si>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</si>
  <si>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</si>
  <si>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</si>
  <si>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</si>
  <si>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</si>
  <si>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</si>
  <si>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</si>
  <si>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</si>
  <si>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</si>
  <si>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</si>
  <si>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</si>
  <si>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</si>
  <si>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</si>
  <si>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</si>
  <si>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</si>
  <si>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</si>
  <si>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</si>
  <si>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</si>
  <si>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</si>
  <si>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</si>
  <si>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</si>
  <si>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</si>
  <si>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</si>
  <si>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</si>
  <si>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</si>
  <si>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</si>
  <si>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</si>
  <si>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</si>
  <si>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</si>
  <si>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</si>
  <si>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</si>
  <si>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</si>
  <si>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</si>
  <si>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</si>
  <si>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</si>
  <si>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</si>
  <si>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</si>
  <si>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</si>
  <si>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</si>
  <si>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</si>
  <si>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</si>
  <si>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</si>
  <si>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</si>
  <si>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</si>
  <si>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</si>
  <si>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</si>
  <si>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</si>
  <si>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</si>
  <si>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</si>
  <si>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</si>
  <si>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</si>
  <si>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</si>
  <si>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</si>
  <si>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</si>
  <si>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</si>
  <si>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</si>
  <si>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</si>
  <si>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</si>
  <si>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</si>
  <si>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</si>
  <si>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</si>
  <si>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</si>
  <si>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</si>
  <si>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</si>
  <si>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</si>
  <si>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</si>
  <si>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</si>
  <si>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</si>
  <si>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</si>
  <si>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</si>
  <si>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</si>
  <si>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</si>
  <si>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</si>
  <si>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</si>
  <si>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</si>
  <si>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</si>
  <si>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</si>
  <si>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</si>
  <si>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</si>
  <si>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</si>
  <si>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</si>
  <si>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</si>
  <si>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</si>
  <si>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</si>
  <si>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</si>
  <si>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</si>
  <si>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</si>
  <si>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</si>
  <si>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</si>
  <si>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</si>
  <si>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</si>
  <si>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</si>
  <si>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</si>
  <si>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</si>
  <si>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</si>
  <si>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</si>
  <si>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</si>
  <si>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</si>
  <si>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</si>
  <si>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</si>
  <si>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</si>
  <si>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</si>
  <si>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</si>
  <si>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</si>
  <si>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</si>
  <si>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</si>
  <si>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</si>
  <si>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</si>
  <si>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</si>
  <si>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</si>
  <si>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</si>
  <si>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</si>
  <si>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</si>
  <si>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</si>
  <si>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</si>
  <si>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</si>
  <si>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</si>
  <si>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</si>
  <si>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</si>
  <si>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</si>
  <si>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</si>
  <si>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</si>
  <si>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</si>
  <si>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</si>
  <si>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</si>
  <si>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</si>
  <si>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</si>
  <si>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</si>
  <si>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</si>
  <si>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</si>
  <si>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</si>
  <si>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</si>
  <si>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</si>
  <si>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</si>
  <si>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</si>
  <si>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</si>
  <si>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</si>
  <si>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</si>
  <si>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</si>
  <si>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</si>
  <si>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</si>
  <si>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</si>
  <si>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</si>
  <si>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</si>
  <si>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</si>
  <si>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</si>
  <si>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</si>
  <si>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</si>
  <si>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</si>
  <si>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</si>
  <si>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</si>
  <si>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</si>
  <si>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</si>
  <si>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</si>
  <si>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</si>
  <si>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</si>
  <si>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</si>
  <si>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</si>
  <si>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</si>
  <si>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</si>
  <si>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</si>
  <si>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</si>
  <si>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</si>
  <si>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</si>
  <si>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</si>
  <si>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</si>
  <si>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</si>
  <si>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</si>
  <si>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</si>
  <si>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</si>
  <si>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</si>
  <si>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</si>
  <si>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</si>
  <si>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</si>
  <si>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</si>
  <si>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</si>
  <si>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</si>
  <si>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</si>
  <si>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</si>
  <si>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</si>
  <si>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</si>
  <si>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</si>
  <si>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</si>
  <si>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</si>
  <si>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</si>
  <si>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</si>
  <si>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</si>
  <si>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</si>
  <si>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</si>
  <si>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</si>
  <si>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</si>
  <si>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</si>
  <si>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</si>
  <si>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</si>
  <si>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</si>
  <si>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</si>
  <si>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</si>
  <si>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</si>
  <si>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</si>
  <si>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</si>
  <si>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</si>
  <si>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</si>
  <si>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</si>
  <si>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</si>
  <si>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</si>
  <si>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</si>
  <si>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</si>
  <si>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</si>
  <si>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</si>
  <si>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</si>
  <si>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</si>
  <si>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</si>
  <si>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</si>
  <si>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</si>
  <si>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</si>
  <si>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</si>
  <si>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</si>
  <si>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</si>
  <si>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</si>
  <si>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</si>
  <si>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</si>
  <si>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</si>
  <si>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</si>
  <si>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</si>
  <si>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</si>
  <si>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</si>
  <si>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</si>
  <si>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</si>
  <si>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</si>
  <si>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</si>
  <si>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</si>
  <si>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</si>
  <si>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</si>
  <si>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</si>
  <si>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</si>
  <si>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</si>
  <si>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</si>
  <si>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</si>
  <si>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</si>
  <si>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</si>
  <si>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</si>
  <si>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</si>
  <si>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</si>
  <si>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</si>
  <si>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</si>
  <si>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</si>
  <si>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</si>
  <si>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</si>
  <si>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</si>
  <si>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</si>
  <si>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</si>
  <si>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</si>
  <si>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</si>
  <si>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</si>
  <si>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</si>
  <si>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</si>
  <si>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</si>
  <si>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</si>
  <si>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</si>
  <si>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</si>
  <si>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</si>
  <si>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</si>
  <si>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</si>
  <si>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</si>
  <si>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</si>
  <si>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</si>
  <si>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</si>
  <si>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</si>
  <si>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</si>
  <si>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</si>
  <si>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</si>
  <si>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</si>
  <si>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</si>
  <si>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</si>
  <si>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</si>
  <si>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</si>
  <si>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</si>
  <si>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</si>
  <si>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</si>
  <si>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</si>
  <si>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</si>
  <si>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</si>
  <si>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</si>
  <si>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</si>
  <si>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</si>
  <si>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</si>
  <si>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</si>
  <si>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</si>
  <si>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</si>
  <si>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</si>
  <si>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</si>
  <si>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</si>
  <si>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</si>
  <si>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</si>
  <si>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</si>
  <si>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</si>
  <si>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</si>
  <si>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</si>
  <si>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</si>
  <si>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</si>
  <si>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</si>
  <si>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</si>
  <si>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</si>
  <si>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</si>
  <si>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</si>
  <si>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</si>
  <si>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</si>
  <si>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</si>
  <si>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</si>
  <si>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</si>
  <si>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</si>
  <si>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</si>
  <si>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</si>
  <si>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</si>
  <si>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</si>
  <si>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</si>
  <si>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</si>
  <si>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</si>
  <si>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</si>
  <si>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</si>
  <si>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</si>
  <si>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</si>
  <si>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</si>
  <si>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</si>
  <si>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</si>
  <si>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</si>
  <si>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</si>
  <si>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</si>
  <si>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</si>
  <si>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</si>
  <si>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</si>
  <si>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</si>
  <si>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</si>
  <si>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</si>
  <si>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</si>
  <si>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</si>
  <si>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</si>
  <si>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</si>
  <si>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</si>
  <si>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</si>
  <si>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</si>
  <si>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</si>
  <si>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</si>
  <si>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</si>
  <si>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</si>
  <si>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</si>
  <si>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</si>
  <si>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</si>
  <si>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</si>
  <si>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</si>
  <si>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</si>
  <si>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</si>
  <si>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</si>
  <si>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</si>
  <si>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</si>
  <si>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</si>
  <si>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</si>
  <si>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</si>
  <si>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</si>
  <si>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</si>
  <si>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</si>
  <si>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</si>
  <si>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</si>
  <si>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</si>
  <si>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</si>
  <si>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</si>
  <si>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</si>
  <si>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</si>
  <si>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</si>
  <si>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</si>
  <si>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</si>
  <si>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</si>
  <si>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</si>
  <si>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</si>
  <si>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</si>
  <si>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</si>
  <si>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</si>
  <si>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</si>
  <si>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</si>
  <si>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</si>
  <si>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</si>
  <si>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</si>
  <si>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</si>
  <si>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</si>
  <si>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</si>
  <si>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</si>
  <si>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</si>
  <si>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</si>
  <si>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</si>
  <si>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</si>
  <si>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</si>
  <si>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</si>
  <si>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</si>
  <si>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</si>
  <si>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</si>
  <si>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</si>
  <si>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</si>
  <si>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</si>
  <si>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</si>
  <si>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</si>
  <si>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</si>
  <si>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</si>
  <si>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</si>
  <si>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</si>
  <si>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</si>
  <si>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</si>
  <si>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</si>
  <si>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</si>
  <si>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</si>
  <si>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</si>
  <si>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</si>
  <si>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</si>
  <si>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</si>
  <si>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</si>
  <si>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</si>
  <si>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</si>
  <si>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</si>
  <si>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</si>
  <si>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</si>
  <si>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</si>
  <si>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</si>
  <si>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</si>
  <si>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</si>
  <si>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</si>
  <si>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</si>
  <si>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</si>
  <si>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</si>
  <si>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</si>
  <si>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</si>
  <si>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</si>
  <si>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</si>
  <si>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</si>
  <si>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</si>
  <si>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</si>
  <si>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</si>
  <si>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</si>
  <si>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</si>
  <si>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</si>
  <si>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</si>
  <si>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</si>
  <si>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</si>
  <si>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</si>
  <si>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</si>
  <si>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</si>
  <si>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</si>
  <si>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</si>
  <si>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</si>
  <si>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</si>
  <si>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</si>
  <si>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</si>
  <si>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</si>
  <si>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</si>
  <si>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</si>
  <si>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</si>
  <si>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</si>
  <si>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</si>
  <si>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</si>
  <si>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</si>
  <si>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</si>
  <si>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</si>
  <si>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</si>
  <si>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</si>
  <si>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</si>
  <si>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</si>
  <si>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</si>
  <si>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</si>
  <si>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</si>
  <si>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</si>
  <si>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</si>
  <si>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</si>
  <si>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</si>
  <si>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</si>
  <si>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</si>
  <si>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</si>
  <si>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</si>
  <si>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</si>
  <si>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</si>
  <si>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</si>
  <si>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</si>
  <si>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</si>
  <si>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</si>
  <si>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</si>
  <si>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</si>
  <si>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</si>
  <si>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</si>
  <si>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</si>
  <si>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</si>
  <si>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</si>
  <si>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</si>
  <si>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</si>
  <si>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</si>
  <si>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</si>
  <si>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</si>
  <si>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</si>
  <si>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</si>
  <si>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</si>
  <si>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</si>
  <si>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</si>
  <si>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</si>
  <si>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</si>
  <si>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</si>
  <si>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</si>
  <si>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</si>
  <si>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</si>
  <si>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</si>
  <si>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</si>
  <si>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</si>
  <si>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</si>
  <si>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</si>
  <si>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</si>
  <si>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</si>
  <si>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</si>
  <si>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</si>
  <si>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</si>
  <si>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</si>
  <si>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</si>
  <si>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</si>
  <si>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</si>
  <si>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</si>
  <si>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</si>
  <si>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</si>
  <si>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</si>
  <si>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</si>
  <si>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</si>
  <si>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</si>
  <si>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</si>
  <si>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</si>
  <si>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</si>
  <si>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</si>
  <si>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</si>
  <si>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</si>
  <si>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</si>
  <si>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</si>
  <si>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</si>
  <si>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</si>
  <si>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</si>
  <si>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</si>
  <si>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</si>
  <si>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</si>
  <si>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</si>
  <si>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</si>
  <si>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</si>
  <si>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</si>
  <si>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</si>
  <si>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</si>
  <si>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</si>
  <si>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</si>
  <si>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</si>
  <si>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</si>
  <si>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</si>
  <si>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</si>
  <si>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</si>
  <si>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</si>
  <si>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</si>
  <si>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</si>
  <si>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</si>
  <si>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</si>
  <si>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</si>
  <si>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</si>
  <si>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</si>
  <si>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</si>
  <si>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</si>
  <si>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</si>
  <si>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</si>
  <si>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</si>
  <si>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</si>
  <si>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</si>
  <si>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</si>
  <si>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</si>
  <si>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</si>
  <si>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</si>
  <si>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</si>
  <si>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</si>
  <si>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</si>
  <si>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</si>
  <si>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</si>
  <si>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</si>
  <si>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</si>
  <si>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</si>
  <si>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</si>
  <si>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</si>
  <si>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</si>
  <si>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</si>
  <si>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</si>
  <si>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</si>
  <si>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</si>
  <si>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</si>
  <si>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</si>
  <si>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</si>
  <si>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</si>
  <si>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</si>
  <si>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</si>
  <si>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</si>
  <si>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</si>
  <si>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</si>
  <si>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</si>
  <si>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</si>
  <si>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</si>
  <si>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</si>
  <si>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</si>
  <si>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</si>
  <si>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</si>
  <si>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</si>
  <si>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</si>
  <si>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</si>
  <si>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</si>
  <si>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</si>
  <si>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</si>
  <si>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</si>
  <si>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</si>
  <si>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</si>
  <si>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</si>
  <si>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</si>
  <si>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</si>
  <si>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</si>
  <si>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</si>
  <si>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</si>
  <si>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</si>
  <si>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</si>
  <si>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</si>
  <si>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</si>
  <si>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</si>
  <si>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</si>
  <si>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</si>
  <si>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</si>
  <si>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</si>
  <si>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</si>
  <si>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</si>
  <si>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</si>
  <si>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</si>
  <si>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</si>
  <si>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</si>
  <si>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</si>
  <si>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</si>
  <si>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</si>
  <si>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</si>
  <si>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</si>
  <si>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</si>
  <si>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</si>
  <si>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</si>
  <si>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</si>
  <si>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</si>
  <si>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</si>
  <si>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</si>
  <si>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</si>
  <si>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</si>
  <si>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</si>
  <si>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</si>
  <si>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</si>
  <si>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</si>
  <si>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</si>
  <si>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</si>
  <si>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</si>
  <si>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</si>
  <si>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</si>
  <si>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</si>
  <si>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</si>
  <si>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</si>
  <si>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</si>
  <si>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</si>
  <si>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</si>
  <si>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</si>
  <si>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</si>
  <si>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</si>
  <si>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</si>
  <si>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</si>
  <si>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</si>
  <si>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</si>
  <si>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</si>
  <si>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</si>
  <si>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</si>
  <si>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</si>
  <si>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</si>
  <si>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</si>
  <si>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</si>
  <si>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</si>
  <si>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</si>
  <si>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</si>
  <si>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</si>
  <si>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</si>
  <si>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</si>
  <si>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</si>
  <si>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</si>
  <si>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</si>
  <si>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</si>
  <si>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</si>
  <si>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</si>
  <si>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</si>
  <si>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</si>
  <si>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</si>
  <si>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</si>
  <si>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</si>
  <si>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</si>
  <si>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</si>
  <si>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</si>
  <si>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</si>
  <si>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</si>
  <si>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</si>
  <si>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</si>
  <si>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</si>
  <si>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</si>
  <si>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</si>
  <si>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</si>
  <si>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</si>
  <si>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</si>
  <si>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</si>
  <si>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</si>
  <si>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</si>
  <si>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</si>
  <si>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</si>
  <si>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</si>
  <si>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</si>
  <si>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</si>
  <si>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</si>
  <si>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</si>
  <si>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</si>
  <si>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</si>
  <si>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</si>
  <si>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</si>
  <si>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</si>
  <si>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</si>
  <si>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</si>
  <si>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</si>
  <si>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</si>
  <si>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</si>
  <si>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</si>
  <si>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</si>
  <si>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</si>
  <si>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</si>
  <si>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</si>
  <si>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</si>
  <si>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</si>
  <si>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</si>
  <si>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</si>
  <si>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</si>
  <si>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</si>
  <si>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</si>
  <si>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</si>
  <si>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</si>
  <si>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</si>
  <si>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</si>
  <si>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</si>
  <si>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</si>
  <si>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</si>
  <si>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</si>
  <si>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</si>
  <si>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</si>
  <si>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</si>
  <si>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</si>
  <si>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</si>
  <si>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</si>
  <si>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</si>
  <si>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</si>
  <si>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</si>
  <si>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</si>
  <si>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</si>
  <si>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</si>
  <si>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</si>
  <si>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</si>
  <si>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</si>
  <si>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</si>
  <si>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</si>
  <si>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</si>
  <si>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</si>
  <si>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</si>
  <si>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</si>
  <si>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</si>
  <si>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</si>
  <si>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</si>
  <si>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</si>
  <si>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</si>
  <si>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</si>
  <si>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</si>
  <si>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</si>
  <si>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</si>
  <si>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</si>
  <si>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</si>
  <si>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</si>
  <si>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</si>
  <si>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</si>
  <si>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</si>
  <si>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</si>
  <si>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</si>
  <si>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</si>
  <si>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</si>
  <si>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</si>
  <si>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</si>
  <si>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</si>
  <si>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</si>
  <si>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</si>
  <si>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</si>
  <si>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</si>
  <si>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</si>
  <si>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</si>
  <si>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</si>
  <si>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</si>
  <si>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</si>
  <si>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</si>
  <si>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</si>
  <si>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</si>
  <si>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</si>
  <si>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</si>
  <si>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</si>
  <si>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</si>
  <si>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</si>
  <si>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</si>
  <si>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</si>
  <si>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</si>
  <si>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</si>
  <si>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</si>
  <si>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</si>
  <si>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</si>
  <si>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</si>
  <si>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</si>
  <si>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</si>
  <si>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</si>
  <si>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</si>
  <si>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</si>
  <si>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</si>
  <si>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</si>
  <si>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</si>
  <si>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</si>
  <si>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</si>
  <si>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</si>
  <si>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</si>
  <si>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</si>
  <si>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</si>
  <si>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</si>
  <si>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</si>
  <si>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</si>
  <si>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</si>
  <si>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</si>
  <si>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</si>
  <si>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</si>
  <si>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</si>
  <si>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</si>
  <si>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</si>
  <si>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</si>
  <si>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</si>
  <si>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</si>
  <si>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</si>
  <si>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</si>
  <si>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</si>
  <si>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</si>
  <si>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</si>
  <si>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</si>
  <si>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</si>
  <si>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</si>
  <si>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</si>
  <si>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</si>
  <si>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</si>
  <si>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</si>
  <si>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</si>
  <si>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</si>
  <si>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</si>
  <si>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</si>
  <si>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</si>
  <si>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</si>
  <si>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</si>
  <si>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</si>
  <si>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</si>
  <si>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</si>
  <si>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</si>
  <si>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</si>
  <si>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</si>
  <si>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</si>
  <si>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</si>
  <si>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</si>
  <si>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</si>
  <si>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</si>
  <si>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</si>
  <si>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</si>
  <si>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</si>
  <si>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</si>
  <si>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</si>
  <si>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</si>
  <si>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</si>
  <si>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</si>
  <si>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</si>
  <si>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</si>
  <si>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</si>
  <si>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</si>
  <si>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</si>
  <si>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</si>
  <si>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</si>
  <si>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</si>
  <si>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</si>
  <si>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</si>
  <si>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</si>
  <si>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</si>
  <si>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</si>
  <si>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</si>
  <si>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</si>
  <si>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</si>
  <si>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</si>
  <si>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</si>
  <si>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</si>
  <si>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</si>
  <si>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</si>
  <si>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</si>
  <si>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</si>
  <si>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</si>
  <si>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</si>
  <si>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</si>
  <si>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</si>
  <si>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</si>
  <si>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</si>
  <si>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</si>
  <si>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</si>
  <si>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</si>
  <si>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</si>
  <si>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</si>
  <si>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</si>
  <si>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</si>
  <si>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</si>
  <si>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</si>
  <si>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</si>
  <si>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</si>
  <si>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</si>
  <si>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</si>
  <si>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</si>
  <si>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</si>
  <si>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</si>
  <si>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</si>
  <si>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</si>
  <si>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</si>
  <si>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</si>
  <si>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</si>
  <si>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</si>
  <si>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</si>
  <si>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</si>
  <si>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</si>
  <si>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</si>
  <si>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</si>
  <si>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</si>
  <si>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</si>
  <si>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</si>
  <si>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</si>
  <si>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</si>
  <si>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</si>
  <si>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</si>
  <si>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</si>
  <si>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</si>
  <si>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</si>
  <si>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</si>
  <si>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</si>
  <si>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</si>
  <si>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</si>
  <si>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</si>
  <si>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</si>
  <si>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</si>
  <si>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</si>
  <si>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</si>
  <si>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</si>
  <si>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</si>
  <si>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</si>
  <si>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</si>
  <si>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</si>
  <si>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</si>
  <si>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</si>
  <si>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</si>
  <si>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</si>
  <si>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</si>
  <si>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</si>
  <si>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</si>
  <si>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</si>
  <si>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</si>
  <si>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</si>
  <si>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</si>
  <si>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</si>
  <si>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</si>
  <si>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</si>
  <si>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</si>
  <si>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</si>
  <si>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</si>
  <si>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</si>
  <si>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</si>
  <si>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</si>
  <si>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</si>
  <si>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</si>
  <si>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</si>
  <si>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</si>
  <si>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</si>
  <si>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</si>
  <si>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</si>
  <si>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</si>
  <si>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</si>
  <si>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</si>
  <si>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</si>
  <si>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</si>
  <si>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</si>
  <si>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</si>
  <si>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</si>
  <si>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</si>
  <si>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</si>
  <si>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</si>
  <si>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</si>
  <si>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</si>
  <si>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</si>
  <si>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</si>
  <si>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</si>
  <si>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</si>
  <si>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</si>
  <si>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</si>
  <si>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</si>
  <si>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</si>
  <si>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</si>
  <si>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</si>
  <si>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</si>
  <si>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</si>
  <si>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</si>
  <si>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</si>
  <si>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</si>
  <si>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</si>
  <si>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</si>
  <si>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</si>
  <si>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</si>
  <si>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</si>
  <si>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</si>
  <si>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</si>
  <si>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</si>
  <si>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</si>
  <si>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</si>
  <si>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</si>
  <si>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</si>
  <si>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</si>
  <si>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</si>
  <si>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</si>
  <si>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</si>
  <si>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</si>
  <si>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</si>
  <si>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</si>
  <si>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</si>
  <si>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</si>
  <si>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</si>
  <si>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</si>
  <si>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</si>
  <si>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</si>
  <si>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</si>
  <si>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</si>
  <si>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</si>
  <si>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</si>
  <si>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</si>
  <si>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</si>
  <si>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</si>
  <si>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</si>
  <si>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</si>
  <si>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</si>
  <si>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</si>
  <si>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</si>
  <si>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</si>
  <si>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</si>
  <si>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</si>
  <si>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</si>
  <si>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</si>
  <si>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</si>
  <si>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</si>
  <si>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</si>
  <si>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</si>
  <si>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</si>
  <si>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</si>
  <si>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</si>
  <si>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</si>
  <si>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</si>
  <si>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</si>
  <si>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</si>
  <si>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</si>
  <si>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</si>
  <si>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</si>
  <si>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</si>
  <si>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</si>
  <si>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</si>
  <si>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</si>
  <si>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</si>
  <si>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</si>
  <si>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</si>
  <si>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</si>
  <si>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</si>
  <si>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</si>
  <si>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</si>
  <si>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</si>
  <si>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</si>
  <si>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</si>
  <si>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</si>
  <si>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</si>
  <si>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</si>
  <si>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</si>
  <si>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</si>
  <si>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</si>
  <si>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</si>
  <si>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</si>
  <si>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</si>
  <si>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</si>
  <si>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</si>
  <si>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</si>
  <si>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</si>
  <si>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</si>
  <si>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</si>
  <si>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</si>
  <si>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</si>
  <si>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</si>
  <si>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</si>
  <si>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</si>
  <si>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</si>
  <si>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</si>
  <si>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</si>
  <si>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</si>
  <si>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</si>
  <si>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</si>
  <si>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</si>
  <si>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</si>
  <si>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</si>
  <si>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</si>
  <si>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</si>
  <si>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</si>
  <si>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</si>
  <si>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</si>
  <si>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</si>
  <si>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</si>
  <si>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</si>
  <si>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</si>
  <si>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</si>
  <si>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</si>
  <si>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</si>
  <si>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</si>
  <si>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</si>
  <si>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</si>
  <si>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</si>
  <si>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</si>
  <si>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</si>
  <si>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</si>
  <si>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</si>
  <si>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</si>
  <si>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</si>
  <si>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</si>
  <si>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</si>
  <si>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</si>
  <si>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</si>
  <si>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</si>
  <si>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</si>
  <si>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</si>
  <si>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</si>
  <si>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</si>
  <si>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</si>
  <si>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</si>
  <si>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</si>
  <si>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</si>
  <si>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</si>
  <si>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</si>
  <si>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</si>
  <si>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</si>
  <si>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</si>
  <si>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</si>
  <si>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</si>
  <si>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</si>
  <si>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</si>
  <si>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</si>
  <si>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</si>
  <si>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</si>
  <si>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</si>
  <si>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</si>
  <si>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</si>
  <si>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</si>
  <si>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</si>
  <si>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</si>
  <si>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</si>
  <si>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</si>
  <si>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</si>
  <si>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</si>
  <si>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</si>
  <si>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</si>
  <si>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</si>
  <si>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</si>
  <si>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</si>
  <si>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</si>
  <si>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</si>
  <si>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</si>
  <si>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</si>
  <si>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</si>
  <si>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</si>
  <si>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</si>
  <si>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</si>
  <si>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</si>
  <si>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</si>
  <si>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</si>
  <si>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</si>
  <si>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</si>
  <si>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</si>
  <si>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</si>
  <si>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</si>
  <si>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</si>
  <si>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</si>
  <si>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</si>
  <si>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</si>
  <si>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</si>
  <si>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</si>
  <si>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</si>
  <si>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</si>
  <si>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</si>
  <si>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</si>
  <si>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</si>
  <si>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</si>
  <si>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</si>
  <si>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</si>
  <si>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</si>
  <si>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</si>
  <si>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</si>
  <si>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</si>
  <si>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</si>
  <si>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</si>
  <si>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</si>
  <si>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</si>
  <si>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</si>
  <si>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</si>
  <si>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</si>
  <si>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</si>
  <si>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</si>
  <si>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</si>
  <si>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</si>
  <si>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</si>
  <si>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</si>
  <si>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</si>
  <si>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</si>
  <si>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</si>
  <si>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</si>
  <si>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</si>
  <si>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</si>
  <si>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</si>
  <si>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</si>
  <si>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</si>
  <si>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</si>
  <si>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</si>
  <si>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</si>
  <si>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</si>
  <si>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</si>
  <si>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</si>
  <si>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</si>
  <si>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</si>
  <si>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</si>
  <si>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</si>
  <si>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</si>
  <si>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</si>
  <si>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</si>
  <si>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</si>
  <si>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</si>
  <si>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</si>
  <si>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</si>
  <si>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</si>
  <si>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</si>
  <si>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</si>
  <si>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</si>
  <si>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</si>
  <si>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</si>
  <si>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</si>
  <si>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</si>
  <si>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</si>
  <si>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</si>
  <si>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</si>
  <si>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</si>
  <si>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</si>
  <si>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</si>
  <si>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</si>
  <si>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</si>
  <si>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</si>
  <si>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</si>
  <si>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</si>
  <si>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</si>
  <si>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</si>
  <si>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</si>
  <si>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</si>
  <si>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</si>
  <si>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</si>
  <si>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</si>
  <si>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</si>
  <si>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</si>
  <si>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</si>
  <si>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</si>
  <si>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</si>
  <si>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</si>
  <si>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</si>
  <si>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</si>
  <si>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</si>
  <si>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</si>
  <si>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</si>
  <si>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</si>
  <si>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</si>
  <si>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</si>
  <si>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</si>
  <si>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</si>
  <si>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</si>
  <si>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</si>
  <si>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</si>
  <si>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</si>
  <si>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</si>
  <si>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</si>
  <si>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</si>
  <si>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</si>
  <si>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</si>
  <si>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</si>
  <si>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</si>
  <si>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</si>
  <si>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</si>
  <si>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</si>
  <si>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</si>
  <si>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</si>
  <si>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</si>
  <si>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</si>
  <si>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</si>
  <si>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</si>
  <si>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</si>
  <si>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</si>
  <si>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</si>
  <si>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</si>
  <si>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</si>
  <si>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</si>
  <si>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</si>
  <si>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</si>
  <si>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</si>
  <si>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</si>
  <si>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</si>
  <si>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</si>
  <si>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</si>
  <si>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</si>
  <si>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</si>
  <si>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</si>
  <si>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</si>
  <si>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</si>
  <si>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</si>
  <si>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</si>
  <si>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</si>
  <si>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</si>
  <si>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</si>
  <si>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</si>
  <si>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</si>
  <si>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</si>
  <si>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</si>
  <si>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</si>
  <si>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</si>
  <si>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</si>
  <si>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</si>
  <si>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</si>
  <si>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</si>
  <si>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</si>
  <si>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</si>
  <si>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</si>
  <si>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</si>
  <si>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</si>
  <si>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</si>
  <si>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</si>
  <si>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</si>
  <si>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</si>
  <si>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</si>
  <si>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</si>
  <si>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</si>
  <si>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</si>
  <si>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</si>
  <si>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</si>
  <si>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</si>
  <si>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</si>
  <si>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</si>
  <si>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</si>
  <si>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</si>
  <si>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</si>
  <si>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</si>
  <si>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</si>
  <si>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</si>
  <si>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</si>
  <si>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</si>
  <si>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</si>
  <si>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</si>
  <si>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</si>
  <si>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</si>
  <si>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</si>
  <si>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</si>
  <si>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</si>
  <si>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</si>
  <si>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</si>
  <si>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</si>
  <si>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</si>
  <si>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</si>
  <si>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</si>
  <si>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</si>
  <si>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</si>
  <si>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</si>
  <si>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</si>
  <si>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</si>
  <si>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</si>
  <si>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</si>
  <si>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</si>
  <si>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</si>
  <si>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</si>
  <si>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</si>
  <si>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</si>
  <si>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</si>
  <si>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</si>
  <si>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</si>
  <si>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</si>
  <si>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</si>
  <si>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</si>
  <si>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</si>
  <si>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</si>
  <si>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</si>
  <si>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</si>
  <si>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</si>
  <si>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</si>
  <si>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</si>
  <si>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</si>
  <si>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</si>
  <si>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</si>
  <si>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</si>
  <si>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</si>
  <si>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</si>
  <si>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</si>
  <si>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</si>
  <si>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</si>
  <si>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</si>
  <si>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</si>
  <si>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</si>
  <si>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</si>
  <si>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</si>
  <si>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</si>
  <si>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</si>
  <si>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</si>
  <si>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</si>
  <si>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</si>
  <si>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</si>
  <si>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</si>
  <si>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</si>
  <si>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</si>
  <si>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</si>
  <si>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</si>
  <si>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</si>
  <si>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</si>
  <si>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</si>
  <si>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</si>
  <si>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</si>
  <si>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</si>
  <si>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</si>
  <si>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</si>
  <si>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</si>
  <si>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</si>
  <si>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</si>
  <si>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</si>
  <si>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</si>
  <si>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</si>
  <si>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</si>
  <si>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</si>
  <si>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</si>
  <si>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</si>
  <si>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</si>
  <si>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</si>
  <si>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</si>
  <si>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</si>
  <si>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</si>
  <si>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</si>
  <si>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</si>
  <si>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</si>
  <si>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</si>
  <si>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</si>
  <si>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</si>
  <si>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</si>
  <si>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</si>
  <si>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</si>
  <si>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</si>
  <si>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</si>
  <si>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</si>
  <si>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</si>
  <si>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</si>
  <si>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</si>
  <si>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</si>
  <si>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</si>
  <si>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</si>
  <si>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</si>
  <si>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</si>
  <si>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</si>
  <si>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</si>
  <si>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</si>
  <si>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</si>
  <si>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</si>
  <si>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</si>
  <si>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</si>
  <si>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</si>
  <si>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</si>
  <si>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</si>
  <si>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</si>
  <si>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</si>
  <si>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</si>
  <si>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</si>
  <si>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</si>
  <si>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</si>
  <si>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</si>
  <si>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</si>
  <si>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</si>
  <si>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</si>
  <si>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</si>
  <si>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</si>
  <si>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</si>
  <si>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</si>
  <si>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</si>
  <si>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</si>
  <si>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</si>
  <si>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</si>
  <si>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</si>
  <si>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</si>
  <si>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</si>
  <si>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</si>
  <si>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</si>
  <si>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</si>
  <si>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</si>
  <si>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</si>
  <si>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</si>
  <si>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</si>
  <si>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</si>
  <si>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</si>
  <si>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</si>
  <si>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</si>
  <si>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</si>
  <si>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</si>
  <si>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</si>
  <si>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</si>
  <si>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</si>
  <si>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</si>
  <si>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</si>
  <si>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</si>
  <si>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</si>
  <si>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</si>
  <si>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</si>
  <si>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</si>
  <si>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</si>
  <si>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</si>
  <si>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</si>
  <si>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</si>
  <si>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</si>
  <si>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</si>
  <si>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</si>
  <si>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</si>
  <si>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</si>
  <si>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</si>
  <si>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</si>
  <si>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</si>
  <si>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</si>
  <si>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</si>
  <si>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</si>
  <si>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</si>
  <si>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</si>
  <si>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</si>
  <si>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</si>
  <si>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</si>
  <si>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</si>
  <si>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</si>
  <si>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</si>
  <si>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</si>
  <si>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</si>
  <si>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</si>
  <si>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</si>
  <si>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</si>
  <si>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</si>
  <si>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</si>
  <si>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</si>
  <si>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</si>
  <si>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</si>
  <si>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</si>
  <si>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</si>
  <si>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</si>
  <si>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</si>
  <si>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</si>
  <si>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</si>
  <si>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</si>
  <si>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</si>
  <si>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</si>
  <si>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</si>
  <si>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</si>
  <si>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</si>
  <si>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</si>
  <si>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</si>
  <si>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</si>
  <si>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</si>
  <si>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</si>
  <si>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</si>
  <si>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</si>
  <si>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</si>
  <si>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</si>
  <si>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</si>
  <si>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</si>
  <si>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</si>
  <si>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</si>
  <si>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</si>
  <si>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</si>
  <si>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</si>
  <si>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</si>
  <si>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</si>
  <si>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</si>
  <si>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</si>
  <si>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</si>
  <si>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</si>
  <si>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</si>
  <si>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</si>
  <si>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</si>
  <si>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</si>
  <si>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</si>
  <si>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</si>
  <si>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</si>
  <si>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</si>
  <si>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</si>
  <si>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</si>
  <si>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</si>
  <si>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</si>
  <si>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</si>
  <si>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</si>
  <si>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</si>
  <si>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</si>
  <si>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</si>
  <si>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</si>
  <si>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</si>
  <si>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</si>
  <si>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</si>
  <si>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</si>
  <si>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</si>
  <si>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</si>
  <si>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</si>
  <si>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</si>
  <si>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</si>
  <si>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</si>
  <si>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</si>
  <si>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</si>
  <si>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</si>
  <si>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</si>
  <si>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</si>
  <si>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</si>
  <si>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</si>
  <si>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</si>
  <si>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</si>
  <si>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</si>
  <si>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</si>
  <si>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</si>
  <si>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</si>
  <si>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</si>
  <si>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</si>
  <si>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</si>
  <si>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</si>
  <si>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</si>
  <si>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</si>
  <si>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</si>
  <si>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</si>
  <si>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</si>
  <si>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</si>
  <si>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</si>
  <si>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</si>
  <si>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</si>
  <si>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</si>
  <si>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</si>
  <si>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</si>
  <si>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</si>
  <si>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</si>
  <si>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</si>
  <si>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</si>
  <si>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</si>
  <si>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</si>
  <si>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</si>
  <si>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</si>
  <si>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</si>
  <si>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</si>
  <si>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</si>
  <si>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</si>
  <si>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</si>
  <si>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</si>
  <si>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</si>
  <si>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</si>
  <si>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</si>
  <si>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</si>
  <si>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</si>
  <si>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</si>
  <si>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</si>
  <si>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</si>
  <si>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</si>
  <si>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</si>
  <si>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</si>
  <si>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</si>
  <si>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</si>
  <si>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</si>
  <si>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</si>
  <si>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</si>
  <si>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</si>
  <si>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</si>
  <si>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</si>
  <si>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</si>
  <si>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</si>
  <si>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</si>
  <si>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</si>
  <si>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</si>
  <si>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</si>
  <si>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</si>
  <si>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</si>
  <si>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</si>
  <si>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</si>
  <si>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</si>
  <si>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</si>
  <si>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</si>
  <si>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</si>
  <si>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</si>
  <si>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</si>
  <si>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</si>
  <si>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</si>
  <si>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</si>
  <si>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</si>
  <si>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</si>
  <si>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</si>
  <si>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</si>
  <si>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</si>
  <si>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</si>
  <si>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</si>
  <si>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</si>
  <si>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</si>
  <si>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</si>
  <si>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</si>
  <si>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</si>
  <si>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</si>
  <si>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</si>
  <si>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</si>
  <si>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</si>
  <si>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</si>
  <si>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</si>
  <si>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</si>
  <si>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</si>
  <si>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</si>
  <si>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</si>
  <si>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</si>
  <si>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</si>
  <si>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</si>
  <si>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</si>
  <si>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</si>
  <si>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</si>
  <si>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</si>
  <si>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</si>
  <si>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</si>
  <si>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</si>
  <si>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</si>
  <si>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</si>
  <si>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</si>
  <si>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</si>
  <si>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</si>
  <si>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</si>
  <si>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</si>
  <si>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</si>
  <si>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</si>
  <si>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</si>
  <si>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</si>
  <si>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</si>
  <si>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</si>
  <si>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</si>
  <si>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</si>
  <si>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</si>
  <si>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</si>
  <si>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</si>
  <si>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</si>
  <si>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</si>
  <si>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</si>
  <si>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</si>
  <si>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</si>
  <si>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</si>
  <si>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</si>
  <si>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</si>
  <si>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</si>
  <si>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</si>
  <si>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</si>
  <si>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</si>
  <si>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</si>
  <si>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</si>
  <si>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</si>
  <si>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</si>
  <si>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</si>
  <si>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</si>
  <si>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</si>
  <si>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</si>
  <si>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</si>
  <si>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</si>
  <si>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</si>
  <si>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</si>
  <si>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</si>
  <si>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</si>
  <si>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</si>
  <si>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</si>
  <si>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</si>
  <si>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</si>
  <si>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</si>
  <si>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</si>
  <si>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</si>
  <si>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</si>
  <si>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</si>
  <si>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</si>
  <si>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</si>
  <si>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</si>
  <si>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</si>
  <si>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</si>
  <si>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</si>
  <si>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</si>
  <si>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</si>
  <si>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</si>
  <si>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</si>
  <si>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</si>
  <si>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</si>
  <si>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</si>
  <si>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</si>
  <si>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</si>
  <si>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</si>
  <si>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</si>
  <si>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</si>
  <si>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</si>
  <si>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</si>
  <si>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</si>
  <si>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</si>
  <si>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</si>
  <si>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</si>
  <si>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</si>
  <si>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</si>
  <si>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</si>
  <si>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</si>
  <si>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</si>
  <si>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</si>
  <si>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</si>
  <si>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</si>
  <si>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</si>
  <si>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</si>
  <si>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</si>
  <si>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</si>
  <si>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</si>
  <si>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</si>
  <si>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</si>
  <si>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</si>
  <si>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</si>
  <si>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</si>
  <si>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</si>
  <si>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</si>
  <si>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</si>
  <si>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</si>
  <si>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</si>
  <si>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</si>
  <si>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</si>
  <si>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</si>
  <si>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</si>
  <si>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</si>
  <si>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</si>
  <si>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</si>
  <si>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</si>
  <si>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</si>
  <si>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</si>
  <si>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</si>
  <si>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</si>
  <si>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</si>
  <si>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</si>
  <si>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</si>
  <si>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</si>
  <si>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</si>
  <si>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</si>
  <si>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</si>
  <si>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</si>
  <si>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</si>
  <si>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</si>
  <si>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</si>
  <si>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</si>
  <si>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</si>
  <si>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</si>
  <si>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</si>
  <si>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</si>
  <si>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</si>
  <si>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</si>
  <si>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</si>
  <si>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</si>
  <si>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</si>
  <si>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</si>
  <si>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</si>
  <si>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</si>
  <si>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</si>
  <si>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</si>
  <si>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</si>
  <si>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</si>
  <si>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</si>
  <si>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</si>
  <si>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</si>
  <si>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</si>
  <si>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</si>
  <si>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</si>
  <si>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</si>
  <si>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</si>
  <si>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</si>
  <si>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</si>
  <si>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</si>
  <si>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</si>
  <si>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</si>
  <si>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</si>
  <si>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</si>
  <si>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</si>
  <si>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</si>
  <si>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</si>
  <si>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</si>
  <si>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</si>
  <si>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</si>
  <si>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</si>
  <si>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</si>
  <si>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</si>
  <si>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</si>
  <si>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</si>
  <si>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</si>
  <si>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</si>
  <si>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</si>
  <si>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</si>
  <si>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</si>
  <si>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</si>
  <si>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</si>
  <si>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</si>
  <si>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</si>
  <si>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</si>
  <si>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</si>
  <si>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</si>
  <si>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</si>
  <si>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</si>
  <si>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</si>
  <si>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</si>
  <si>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</si>
  <si>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</si>
  <si>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</si>
  <si>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</si>
  <si>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</si>
  <si>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</si>
  <si>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</si>
  <si>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</si>
  <si>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</si>
  <si>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</si>
  <si>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</si>
  <si>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</si>
  <si>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</si>
  <si>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</si>
  <si>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</si>
  <si>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</si>
  <si>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</si>
  <si>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</si>
  <si>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</si>
  <si>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</si>
  <si>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</si>
  <si>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</si>
  <si>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</si>
  <si>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</si>
  <si>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</si>
  <si>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</si>
  <si>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</si>
  <si>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</si>
  <si>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</si>
  <si>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</si>
  <si>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</si>
  <si>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</si>
  <si>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</si>
  <si>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</si>
  <si>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</si>
  <si>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</si>
  <si>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</si>
  <si>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</si>
  <si>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</si>
  <si>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</si>
  <si>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</si>
  <si>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</si>
  <si>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</si>
  <si>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</si>
  <si>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</si>
  <si>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</si>
  <si>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</si>
  <si>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</si>
  <si>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</si>
  <si>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</si>
  <si>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</si>
  <si>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</si>
  <si>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</si>
  <si>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</si>
  <si>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</si>
  <si>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</si>
  <si>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</si>
  <si>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</si>
  <si>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</si>
  <si>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</si>
  <si>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</si>
  <si>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</si>
  <si>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</si>
  <si>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</si>
  <si>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</si>
  <si>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</si>
  <si>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</si>
  <si>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</si>
  <si>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</si>
  <si>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</si>
  <si>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</si>
  <si>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</si>
  <si>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</si>
  <si>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</si>
  <si>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</si>
  <si>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</si>
  <si>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</si>
  <si>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</si>
  <si>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</si>
  <si>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</si>
  <si>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</si>
  <si>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</si>
  <si>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</si>
  <si>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</si>
  <si>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</si>
  <si>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</si>
  <si>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</si>
  <si>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</si>
  <si>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</si>
  <si>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</si>
  <si>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</si>
  <si>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</si>
  <si>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</si>
  <si>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</si>
  <si>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</si>
  <si>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</si>
  <si>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</si>
  <si>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</si>
  <si>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</si>
  <si>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</si>
  <si>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</si>
  <si>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</si>
  <si>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</si>
  <si>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</si>
  <si>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</si>
  <si>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</si>
  <si>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</si>
  <si>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</si>
  <si>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</si>
  <si>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</si>
  <si>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</si>
  <si>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</si>
  <si>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</si>
  <si>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</si>
  <si>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</si>
  <si>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</si>
  <si>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</si>
  <si>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</si>
  <si>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</si>
  <si>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</si>
  <si>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</si>
  <si>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</si>
  <si>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</si>
  <si>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</si>
  <si>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</si>
  <si>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</si>
  <si>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</si>
  <si>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</si>
  <si>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</si>
  <si>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</si>
  <si>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</si>
  <si>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</si>
  <si>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</si>
  <si>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</si>
  <si>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</si>
  <si>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</si>
  <si>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</si>
  <si>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</si>
  <si>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</si>
  <si>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</si>
  <si>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</si>
  <si>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</si>
  <si>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</si>
  <si>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</si>
  <si>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</si>
  <si>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</si>
  <si>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</si>
  <si>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</si>
  <si>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</si>
  <si>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</si>
  <si>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</si>
  <si>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</si>
  <si>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</si>
  <si>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</si>
  <si>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</si>
  <si>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</si>
  <si>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</si>
  <si>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</si>
  <si>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</si>
  <si>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</si>
  <si>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</si>
  <si>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</si>
  <si>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</si>
  <si>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</si>
  <si>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</si>
  <si>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</si>
  <si>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</si>
  <si>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</si>
  <si>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</si>
  <si>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</si>
  <si>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</si>
  <si>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</si>
  <si>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</si>
  <si>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</si>
  <si>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</si>
  <si>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</si>
  <si>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</si>
  <si>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</si>
  <si>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</si>
  <si>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</si>
  <si>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</si>
  <si>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</si>
  <si>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</si>
  <si>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</si>
  <si>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</si>
  <si>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</si>
  <si>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</si>
  <si>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</si>
  <si>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</si>
  <si>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</si>
  <si>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</si>
  <si>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</si>
  <si>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</si>
  <si>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</si>
  <si>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</si>
  <si>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</si>
  <si>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</si>
  <si>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</si>
  <si>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</si>
  <si>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</si>
  <si>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</si>
  <si>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</si>
  <si>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</si>
  <si>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</si>
  <si>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</si>
  <si>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</si>
  <si>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</si>
  <si>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</si>
  <si>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</si>
  <si>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</si>
  <si>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</si>
  <si>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</si>
  <si>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</si>
  <si>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</si>
  <si>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</si>
  <si>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</si>
  <si>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</si>
  <si>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</si>
  <si>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</si>
  <si>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</si>
  <si>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</si>
  <si>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</si>
  <si>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</si>
  <si>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</si>
  <si>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</si>
  <si>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</si>
  <si>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</si>
  <si>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</si>
  <si>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</si>
  <si>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</si>
  <si>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</si>
  <si>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</si>
  <si>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</si>
  <si>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</si>
  <si>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</si>
  <si>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</si>
  <si>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</si>
  <si>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</si>
  <si>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</si>
  <si>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</si>
  <si>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</si>
  <si>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</si>
  <si>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</si>
  <si>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</si>
  <si>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</si>
  <si>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</si>
  <si>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</si>
  <si>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</si>
  <si>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</si>
  <si>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</si>
  <si>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</si>
  <si>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</si>
  <si>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</si>
  <si>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</si>
  <si>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</si>
  <si>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</si>
  <si>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</si>
  <si>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</si>
  <si>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</si>
  <si>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</si>
  <si>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</si>
  <si>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</si>
  <si>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</si>
  <si>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</si>
  <si>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</si>
  <si>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</si>
  <si>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</si>
  <si>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</si>
  <si>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</si>
  <si>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</si>
  <si>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</si>
  <si>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</si>
  <si>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</si>
  <si>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</si>
  <si>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</si>
  <si>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</si>
  <si>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</si>
  <si>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</si>
  <si>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</si>
  <si>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</si>
  <si>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</si>
  <si>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</si>
  <si>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</si>
  <si>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</si>
  <si>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</si>
  <si>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</si>
  <si>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</si>
  <si>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</si>
  <si>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</si>
  <si>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</si>
  <si>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</si>
  <si>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</si>
  <si>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</si>
  <si>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</si>
  <si>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</si>
  <si>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</si>
  <si>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</si>
  <si>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</si>
  <si>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</si>
  <si>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</si>
  <si>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</si>
  <si>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</si>
  <si>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</si>
  <si>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</si>
  <si>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</si>
  <si>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</si>
  <si>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</si>
  <si>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</si>
  <si>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</si>
  <si>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</si>
  <si>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</si>
  <si>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</si>
  <si>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</si>
  <si>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</si>
  <si>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</si>
  <si>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</si>
  <si>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</si>
  <si>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</si>
  <si>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</si>
  <si>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</si>
  <si>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</si>
  <si>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</si>
  <si>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</si>
  <si>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</si>
  <si>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</si>
  <si>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</si>
  <si>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</si>
  <si>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</si>
  <si>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</si>
  <si>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</si>
  <si>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</si>
  <si>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</si>
  <si>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</si>
  <si>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</si>
  <si>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</si>
  <si>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</si>
  <si>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</si>
  <si>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</si>
  <si>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</si>
  <si>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</si>
  <si>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</si>
  <si>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</si>
  <si>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</si>
  <si>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</si>
  <si>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</si>
  <si>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</si>
  <si>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</si>
  <si>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</si>
  <si>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</si>
  <si>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</si>
  <si>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</si>
  <si>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</si>
  <si>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</si>
  <si>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</si>
  <si>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</si>
  <si>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</si>
  <si>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</si>
  <si>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</si>
  <si>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</si>
  <si>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</si>
  <si>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</si>
  <si>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</si>
  <si>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</si>
  <si>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</si>
  <si>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</si>
  <si>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</si>
  <si>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</si>
  <si>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</si>
  <si>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</si>
  <si>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</si>
  <si>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</si>
  <si>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</si>
  <si>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</si>
  <si>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</si>
  <si>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</si>
  <si>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</si>
  <si>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</si>
  <si>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</si>
  <si>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</si>
  <si>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</si>
  <si>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</si>
  <si>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</si>
  <si>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</si>
  <si>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</si>
  <si>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</si>
  <si>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</si>
  <si>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</si>
  <si>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</si>
  <si>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</si>
  <si>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</si>
  <si>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</si>
  <si>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</si>
  <si>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</si>
  <si>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</si>
  <si>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</si>
  <si>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</si>
  <si>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</si>
  <si>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</si>
  <si>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</si>
  <si>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</si>
  <si>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</si>
  <si>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</si>
  <si>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</si>
  <si>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</si>
  <si>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</si>
  <si>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</si>
  <si>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</si>
  <si>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</si>
  <si>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</si>
  <si>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</si>
  <si>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</si>
  <si>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</si>
  <si>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</si>
  <si>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</si>
  <si>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</si>
  <si>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</si>
  <si>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</si>
  <si>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</si>
  <si>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</si>
  <si>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</si>
  <si>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</si>
  <si>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</si>
  <si>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</si>
  <si>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</si>
  <si>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</si>
  <si>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</si>
  <si>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</si>
  <si>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</si>
  <si>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</si>
  <si>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</si>
  <si>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</si>
  <si>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</si>
  <si>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</si>
  <si>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</si>
  <si>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</si>
  <si>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</si>
  <si>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</si>
  <si>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</si>
  <si>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</si>
  <si>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</si>
  <si>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</si>
  <si>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</si>
  <si>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</si>
  <si>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</si>
  <si>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</si>
  <si>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</si>
  <si>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</si>
  <si>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</si>
  <si>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</si>
  <si>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</si>
  <si>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</si>
  <si>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</si>
  <si>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</si>
  <si>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</si>
  <si>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</si>
  <si>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</si>
  <si>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</si>
  <si>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</si>
  <si>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</si>
  <si>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</si>
  <si>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</si>
  <si>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</si>
  <si>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</si>
  <si>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</si>
  <si>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</si>
  <si>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</si>
  <si>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</si>
  <si>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</si>
  <si>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</si>
  <si>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</si>
  <si>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</si>
  <si>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</si>
  <si>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</si>
  <si>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</si>
  <si>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</si>
  <si>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</si>
  <si>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</si>
  <si>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</si>
  <si>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</si>
  <si>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</si>
  <si>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</si>
  <si>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</si>
  <si>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</si>
  <si>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</si>
  <si>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</si>
  <si>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</si>
  <si>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</si>
  <si>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</si>
  <si>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</si>
  <si>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</si>
  <si>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</si>
  <si>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</si>
  <si>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</si>
  <si>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</si>
  <si>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</si>
  <si>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</si>
  <si>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</si>
  <si>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</si>
  <si>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</si>
  <si>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</si>
  <si>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</si>
  <si>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</si>
  <si>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</si>
  <si>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</si>
  <si>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</si>
  <si>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</si>
  <si>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</si>
  <si>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</si>
  <si>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</si>
  <si>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</si>
  <si>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</si>
  <si>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</si>
  <si>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</si>
  <si>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</si>
  <si>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</si>
  <si>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</si>
  <si>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</si>
  <si>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</si>
  <si>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</si>
  <si>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</si>
  <si>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</si>
  <si>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</si>
  <si>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</si>
  <si>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</si>
  <si>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</si>
  <si>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</si>
  <si>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</si>
  <si>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</si>
  <si>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</si>
  <si>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</si>
  <si>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</si>
  <si>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</si>
  <si>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</si>
  <si>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</si>
  <si>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</si>
  <si>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</si>
  <si>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</si>
  <si>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</si>
  <si>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</si>
  <si>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</si>
  <si>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</si>
  <si>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</si>
  <si>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</si>
  <si>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</si>
  <si>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</si>
  <si>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</si>
  <si>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</si>
  <si>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</si>
  <si>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</si>
  <si>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</si>
  <si>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</si>
  <si>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</si>
  <si>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</si>
  <si>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</si>
  <si>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</si>
  <si>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</si>
  <si>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</si>
  <si>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</si>
  <si>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</si>
  <si>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</si>
  <si>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</si>
  <si>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</si>
  <si>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</si>
  <si>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</si>
  <si>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</si>
  <si>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</si>
  <si>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</si>
  <si>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</si>
  <si>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</si>
  <si>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</si>
  <si>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</si>
  <si>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</si>
  <si>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</si>
  <si>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</si>
  <si>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</si>
  <si>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</si>
  <si>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</si>
  <si>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</si>
  <si>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</si>
  <si>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</si>
  <si>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</si>
  <si>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</si>
  <si>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</si>
  <si>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</si>
  <si>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</si>
  <si>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</si>
  <si>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</si>
  <si>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</si>
  <si>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</si>
  <si>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</si>
  <si>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</si>
  <si>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</si>
  <si>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</si>
  <si>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</si>
  <si>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</si>
  <si>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</si>
  <si>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</si>
  <si>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</si>
  <si>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</si>
  <si>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</si>
  <si>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</si>
  <si>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</si>
  <si>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</si>
  <si>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</si>
  <si>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</si>
  <si>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</si>
  <si>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</si>
  <si>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</si>
  <si>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</si>
  <si>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</si>
  <si>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</si>
  <si>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</si>
  <si>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</si>
  <si>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</si>
  <si>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</si>
  <si>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</si>
  <si>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</si>
  <si>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</si>
  <si>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</si>
  <si>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</si>
  <si>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</si>
  <si>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</si>
  <si>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</si>
  <si>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</si>
  <si>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</si>
  <si>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</si>
  <si>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</si>
  <si>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</si>
  <si>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</si>
  <si>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</si>
  <si>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</si>
  <si>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</si>
  <si>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</si>
  <si>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</si>
  <si>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</si>
  <si>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</si>
  <si>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</si>
  <si>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</si>
  <si>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</si>
  <si>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</si>
  <si>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</si>
  <si>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</si>
  <si>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</si>
  <si>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</si>
  <si>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</si>
  <si>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</si>
  <si>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</si>
  <si>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</si>
  <si>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</si>
  <si>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</si>
  <si>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</si>
  <si>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</si>
  <si>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</si>
  <si>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</si>
  <si>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</si>
  <si>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</si>
  <si>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</si>
  <si>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</si>
  <si>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</si>
  <si>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</si>
  <si>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</si>
  <si>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</si>
  <si>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</si>
  <si>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</si>
  <si>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</si>
  <si>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</si>
  <si>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</si>
  <si>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</si>
  <si>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</si>
  <si>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</si>
  <si>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</si>
  <si>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</si>
  <si>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</si>
  <si>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</si>
  <si>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</si>
  <si>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</si>
  <si>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</si>
  <si>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</si>
  <si>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</si>
  <si>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</si>
  <si>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</si>
  <si>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</si>
  <si>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</si>
  <si>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</si>
  <si>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</si>
  <si>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</si>
  <si>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</si>
  <si>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</si>
  <si>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</si>
  <si>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</si>
  <si>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</si>
  <si>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</si>
  <si>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</si>
  <si>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</si>
  <si>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</si>
  <si>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</si>
  <si>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</si>
  <si>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</si>
  <si>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</si>
  <si>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</si>
  <si>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</si>
  <si>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</si>
  <si>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</si>
  <si>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</si>
  <si>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</si>
  <si>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</si>
  <si>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</si>
  <si>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</si>
  <si>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</si>
  <si>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</si>
  <si>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</si>
  <si>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</si>
  <si>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</si>
  <si>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</si>
  <si>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</si>
  <si>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</si>
  <si>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</si>
  <si>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</si>
  <si>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</si>
  <si>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</si>
  <si>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</si>
  <si>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</si>
  <si>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</si>
  <si>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</si>
  <si>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</si>
  <si>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</si>
  <si>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</si>
  <si>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</si>
  <si>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</si>
  <si>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</si>
  <si>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</si>
  <si>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</si>
  <si>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</si>
  <si>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</si>
  <si>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</si>
  <si>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</si>
  <si>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</si>
  <si>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</si>
  <si>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</si>
  <si>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</si>
  <si>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</si>
  <si>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</si>
  <si>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</si>
  <si>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</si>
  <si>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</si>
  <si>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</si>
  <si>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</si>
  <si>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</si>
  <si>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</si>
  <si>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</si>
  <si>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</si>
  <si>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</si>
  <si>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</si>
  <si>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</si>
  <si>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</si>
  <si>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</si>
  <si>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</si>
  <si>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</si>
  <si>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</si>
  <si>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</si>
  <si>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</si>
  <si>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</si>
  <si>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</si>
  <si>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</si>
  <si>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</si>
  <si>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</si>
  <si>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</si>
  <si>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</si>
  <si>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</si>
  <si>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</si>
  <si>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</si>
  <si>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</si>
  <si>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</si>
  <si>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</si>
  <si>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</si>
  <si>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</si>
  <si>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</si>
  <si>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</si>
  <si>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</si>
  <si>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</si>
  <si>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</si>
  <si>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</si>
  <si>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</si>
  <si>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</si>
  <si>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</si>
  <si>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</si>
  <si>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</si>
  <si>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</si>
  <si>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</si>
  <si>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</si>
  <si>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</si>
  <si>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</si>
  <si>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</si>
  <si>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</si>
  <si>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</si>
  <si>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</si>
  <si>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</si>
  <si>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</si>
  <si>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</si>
  <si>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</si>
  <si>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</si>
  <si>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</si>
  <si>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</si>
  <si>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</si>
  <si>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</si>
  <si>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</si>
  <si>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</si>
  <si>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</si>
  <si>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</si>
  <si>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</si>
  <si>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</si>
  <si>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</si>
  <si>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</si>
  <si>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</si>
  <si>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</si>
  <si>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</si>
  <si>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</si>
  <si>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</si>
  <si>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</si>
  <si>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</si>
  <si>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</si>
  <si>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</si>
  <si>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</si>
  <si>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</si>
  <si>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</si>
  <si>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</si>
  <si>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</si>
  <si>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</si>
  <si>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</si>
  <si>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</si>
  <si>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</si>
  <si>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</si>
  <si>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</si>
  <si>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</si>
  <si>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</si>
  <si>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</si>
  <si>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</si>
  <si>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</si>
  <si>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</si>
  <si>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</si>
  <si>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</si>
  <si>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</si>
  <si>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</si>
  <si>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</si>
  <si>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</si>
  <si>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</si>
  <si>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</si>
  <si>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</si>
  <si>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</si>
  <si>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</si>
  <si>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</si>
  <si>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</si>
  <si>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</si>
  <si>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</si>
  <si>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</si>
  <si>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</si>
  <si>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</si>
  <si>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</si>
  <si>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</si>
  <si>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</si>
  <si>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</si>
  <si>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</si>
  <si>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</si>
  <si>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</si>
  <si>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</si>
  <si>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</si>
  <si>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</si>
  <si>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</si>
  <si>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</si>
  <si>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</si>
  <si>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</si>
  <si>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</si>
  <si>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</si>
  <si>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</si>
  <si>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</si>
  <si>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</si>
  <si>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</si>
  <si>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</si>
  <si>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</si>
  <si>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</si>
  <si>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</si>
  <si>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</si>
  <si>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</si>
  <si>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</si>
  <si>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</si>
  <si>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</si>
  <si>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</si>
  <si>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</si>
  <si>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</si>
  <si>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</si>
  <si>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</si>
  <si>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</si>
  <si>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</si>
  <si>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</si>
  <si>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</si>
  <si>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</si>
  <si>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</si>
  <si>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</si>
  <si>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</si>
  <si>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</si>
  <si>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</si>
  <si>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</si>
  <si>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</si>
  <si>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</si>
  <si>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</si>
  <si>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</si>
  <si>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</si>
  <si>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</si>
  <si>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</si>
  <si>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</si>
  <si>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</si>
  <si>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</si>
  <si>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</si>
  <si>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</si>
  <si>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</si>
  <si>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</si>
  <si>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</si>
  <si>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</si>
  <si>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</si>
  <si>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</si>
  <si>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</si>
  <si>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</si>
  <si>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</si>
  <si>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</si>
  <si>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</si>
  <si>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</si>
  <si>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</si>
  <si>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</si>
  <si>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</si>
  <si>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</si>
  <si>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</si>
  <si>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</si>
  <si>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</si>
  <si>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</si>
  <si>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</si>
  <si>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</si>
  <si>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</si>
  <si>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</si>
  <si>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</si>
  <si>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</si>
  <si>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</si>
  <si>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</si>
  <si>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</si>
  <si>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</si>
  <si>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</si>
  <si>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</si>
  <si>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</si>
  <si>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</si>
  <si>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</si>
  <si>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</si>
  <si>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</si>
  <si>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</si>
  <si>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</si>
  <si>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</si>
  <si>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</si>
  <si>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</si>
  <si>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</si>
  <si>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</si>
  <si>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</si>
  <si>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</si>
  <si>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</si>
  <si>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</si>
  <si>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</si>
  <si>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</si>
  <si>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</si>
  <si>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</si>
  <si>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</si>
  <si>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</si>
  <si>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</si>
  <si>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</si>
  <si>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</si>
  <si>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</si>
  <si>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</si>
  <si>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</si>
  <si>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</si>
  <si>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</si>
  <si>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</si>
  <si>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</si>
  <si>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</si>
  <si>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</si>
  <si>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</si>
  <si>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</si>
  <si>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</si>
  <si>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</si>
  <si>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</si>
  <si>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</si>
  <si>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</si>
  <si>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</si>
  <si>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</si>
  <si>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</si>
  <si>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</si>
  <si>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</si>
  <si>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</si>
  <si>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</si>
  <si>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</si>
  <si>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</si>
  <si>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</si>
  <si>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</si>
  <si>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</si>
  <si>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</si>
  <si>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</si>
  <si>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</si>
  <si>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</si>
  <si>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</si>
  <si>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</si>
  <si>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</si>
  <si>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</si>
  <si>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</si>
  <si>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</si>
  <si>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</si>
  <si>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</si>
  <si>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</si>
  <si>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</si>
  <si>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</si>
  <si>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</si>
  <si>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</si>
  <si>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</si>
  <si>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</si>
  <si>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</si>
  <si>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</si>
  <si>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</si>
  <si>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</si>
  <si>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</si>
  <si>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</si>
  <si>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</si>
  <si>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</si>
  <si>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</si>
  <si>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</si>
  <si>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</si>
  <si>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</si>
  <si>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</si>
  <si>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</si>
  <si>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</si>
  <si>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</si>
  <si>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</si>
  <si>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</si>
  <si>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</si>
  <si>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</si>
  <si>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</si>
  <si>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</si>
  <si>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</si>
  <si>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</si>
  <si>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</si>
  <si>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</si>
  <si>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</si>
  <si>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</si>
  <si>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</si>
  <si>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</si>
  <si>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</si>
  <si>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</si>
  <si>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</si>
  <si>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</si>
  <si>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</si>
  <si>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</si>
  <si>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</si>
  <si>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</si>
  <si>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</si>
  <si>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</si>
  <si>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</si>
  <si>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</si>
  <si>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</si>
  <si>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</si>
  <si>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</si>
  <si>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</si>
  <si>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</si>
  <si>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</si>
  <si>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</si>
  <si>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</si>
  <si>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</si>
  <si>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</si>
  <si>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</si>
  <si>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</si>
  <si>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</si>
  <si>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</si>
  <si>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</si>
  <si>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</si>
  <si>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</si>
  <si>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</si>
  <si>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</si>
  <si>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</si>
  <si>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</si>
  <si>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</si>
  <si>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</si>
  <si>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</si>
  <si>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</si>
  <si>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</si>
  <si>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</si>
  <si>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</si>
  <si>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</si>
  <si>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</si>
  <si>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</si>
  <si>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</si>
  <si>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</si>
  <si>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</si>
  <si>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</si>
  <si>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</si>
  <si>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</si>
  <si>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</si>
  <si>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</si>
  <si>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</si>
  <si>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</si>
  <si>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</si>
  <si>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</si>
  <si>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</si>
  <si>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</si>
  <si>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</si>
  <si>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</si>
  <si>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</si>
  <si>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</si>
  <si>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</si>
  <si>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</si>
  <si>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</si>
  <si>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</si>
  <si>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</si>
  <si>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</si>
  <si>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</si>
  <si>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</si>
  <si>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</si>
  <si>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</si>
  <si>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</si>
  <si>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</si>
  <si>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</si>
  <si>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</si>
  <si>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</si>
  <si>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</si>
  <si>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</si>
  <si>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</si>
  <si>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</si>
  <si>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</si>
  <si>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</si>
  <si>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</si>
  <si>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</si>
  <si>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</si>
  <si>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</si>
  <si>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</si>
  <si>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</si>
  <si>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</si>
  <si>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</si>
  <si>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</si>
  <si>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</si>
  <si>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</si>
  <si>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</si>
  <si>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</si>
  <si>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</si>
  <si>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</si>
  <si>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</si>
  <si>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</si>
  <si>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</si>
  <si>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</si>
  <si>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</si>
  <si>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</si>
  <si>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</si>
  <si>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</si>
  <si>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</si>
  <si>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</si>
  <si>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</si>
  <si>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</si>
  <si>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</si>
  <si>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</si>
  <si>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</si>
  <si>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</si>
  <si>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</si>
  <si>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</si>
  <si>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</si>
  <si>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</si>
  <si>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</si>
  <si>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</si>
  <si>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</si>
  <si>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</si>
  <si>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</si>
  <si>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</si>
  <si>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</si>
  <si>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</si>
  <si>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</si>
  <si>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</si>
  <si>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</si>
  <si>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</si>
  <si>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</si>
  <si>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</si>
  <si>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</si>
  <si>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</si>
  <si>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</si>
  <si>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</si>
  <si>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</si>
  <si>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</si>
  <si>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</si>
  <si>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</si>
  <si>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</si>
  <si>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</si>
  <si>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</si>
  <si>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</si>
  <si>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</si>
  <si>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</si>
  <si>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</si>
  <si>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</si>
  <si>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</si>
  <si>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</si>
  <si>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</si>
  <si>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</si>
  <si>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</si>
  <si>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</si>
  <si>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</si>
  <si>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</si>
  <si>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</si>
  <si>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</si>
  <si>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</si>
  <si>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</si>
  <si>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</si>
  <si>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</si>
  <si>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</si>
  <si>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</si>
  <si>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</si>
  <si>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</si>
  <si>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</si>
  <si>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</si>
  <si>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</si>
  <si>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</si>
  <si>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</si>
  <si>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</si>
  <si>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</si>
  <si>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</si>
  <si>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</si>
  <si>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</si>
  <si>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</si>
  <si>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</si>
  <si>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</si>
  <si>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</si>
  <si>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</si>
  <si>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</si>
  <si>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</si>
  <si>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</si>
  <si>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</si>
  <si>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</si>
  <si>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</si>
  <si>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</si>
  <si>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</si>
  <si>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</si>
  <si>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</si>
  <si>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</si>
  <si>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</si>
  <si>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</si>
  <si>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</si>
  <si>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</si>
  <si>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</si>
  <si>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</si>
  <si>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</si>
  <si>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</si>
  <si>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</si>
  <si>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</si>
  <si>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</si>
  <si>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</si>
  <si>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</si>
  <si>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</si>
  <si>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</si>
  <si>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</si>
  <si>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</si>
  <si>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</si>
  <si>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</si>
  <si>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</si>
  <si>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</si>
  <si>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</si>
  <si>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</si>
  <si>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</si>
  <si>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</si>
  <si>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</si>
  <si>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</si>
  <si>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</si>
  <si>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</si>
  <si>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</si>
  <si>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</si>
  <si>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</si>
  <si>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</si>
  <si>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</si>
  <si>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</si>
  <si>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</si>
  <si>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</si>
  <si>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</si>
  <si>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</si>
  <si>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</si>
  <si>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</si>
  <si>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</si>
  <si>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</si>
  <si>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</si>
  <si>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</si>
  <si>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</si>
  <si>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</si>
  <si>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</si>
  <si>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</si>
  <si>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</si>
  <si>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</si>
  <si>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</si>
  <si>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</si>
  <si>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</si>
  <si>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</si>
  <si>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</si>
  <si>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</si>
  <si>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</si>
  <si>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</si>
  <si>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</si>
  <si>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</si>
  <si>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</si>
  <si>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</si>
  <si>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</si>
  <si>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</si>
  <si>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</si>
  <si>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</si>
  <si>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</si>
  <si>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</si>
  <si>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</si>
  <si>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</si>
  <si>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</si>
  <si>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</si>
  <si>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</si>
  <si>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</si>
  <si>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</si>
  <si>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</si>
  <si>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</si>
  <si>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</si>
  <si>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</si>
  <si>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</si>
  <si>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</si>
  <si>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</si>
  <si>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</si>
  <si>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</si>
  <si>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</si>
  <si>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</si>
  <si>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</si>
  <si>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</si>
  <si>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</si>
  <si>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</si>
  <si>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</si>
  <si>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</si>
  <si>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</si>
  <si>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</si>
  <si>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</si>
  <si>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</si>
  <si>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</si>
  <si>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</si>
  <si>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</si>
  <si>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</si>
  <si>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</si>
  <si>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</si>
  <si>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</si>
  <si>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</si>
  <si>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</si>
  <si>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</si>
  <si>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</si>
  <si>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</si>
  <si>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</si>
  <si>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</si>
  <si>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</si>
  <si>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</si>
  <si>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</si>
  <si>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</si>
  <si>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</si>
  <si>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</si>
  <si>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</si>
  <si>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</si>
  <si>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</si>
  <si>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</si>
  <si>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</si>
  <si>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</si>
  <si>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</si>
  <si>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</si>
  <si>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</si>
  <si>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</si>
  <si>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</si>
  <si>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</si>
  <si>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</si>
  <si>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</si>
  <si>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</si>
  <si>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</si>
  <si>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</si>
  <si>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</si>
  <si>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</si>
  <si>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</si>
  <si>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</si>
  <si>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</si>
  <si>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</si>
  <si>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</si>
  <si>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</si>
  <si>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</si>
  <si>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</si>
  <si>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</si>
  <si>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</si>
  <si>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</si>
  <si>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</si>
  <si>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</si>
  <si>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</si>
  <si>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</si>
  <si>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</si>
  <si>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</si>
  <si>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</si>
  <si>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</si>
  <si>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</si>
  <si>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</si>
  <si>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</si>
  <si>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</si>
  <si>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</si>
  <si>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</si>
  <si>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</si>
  <si>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</si>
  <si>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</si>
  <si>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</si>
  <si>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</si>
  <si>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</si>
  <si>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</si>
  <si>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</si>
  <si>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</si>
  <si>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</si>
  <si>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</si>
  <si>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</si>
  <si>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</si>
  <si>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</si>
  <si>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</si>
  <si>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</si>
  <si>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</si>
  <si>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</si>
  <si>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</si>
  <si>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</si>
  <si>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</si>
  <si>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</si>
  <si>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</si>
  <si>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</si>
  <si>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</si>
  <si>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</si>
  <si>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</si>
  <si>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</si>
  <si>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</si>
  <si>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</si>
  <si>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</si>
  <si>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</si>
  <si>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</si>
  <si>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</si>
  <si>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</si>
  <si>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</si>
  <si>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</si>
  <si>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</si>
  <si>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</si>
  <si>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</si>
  <si>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</si>
  <si>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</si>
  <si>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</si>
  <si>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</si>
  <si>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</si>
  <si>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</si>
  <si>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</si>
  <si>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</si>
  <si>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</si>
  <si>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</si>
  <si>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</si>
  <si>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</si>
  <si>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</si>
  <si>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</si>
  <si>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</si>
  <si>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</si>
  <si>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</si>
  <si>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</si>
  <si>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</si>
  <si>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</si>
  <si>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</si>
  <si>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</si>
  <si>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</si>
  <si>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</si>
  <si>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</si>
  <si>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</si>
  <si>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</si>
  <si>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</si>
  <si>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</si>
  <si>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</si>
  <si>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</si>
  <si>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</si>
  <si>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</si>
  <si>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</si>
  <si>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</si>
  <si>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</si>
  <si>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</si>
  <si>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</si>
  <si>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</si>
  <si>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</si>
  <si>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</si>
  <si>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</si>
  <si>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</si>
  <si>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</si>
  <si>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</si>
  <si>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</si>
  <si>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</si>
  <si>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</si>
  <si>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</si>
  <si>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</si>
  <si>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</si>
  <si>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</si>
  <si>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</si>
  <si>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</si>
  <si>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</si>
  <si>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</si>
  <si>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</si>
  <si>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</si>
  <si>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</si>
  <si>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</si>
  <si>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</si>
  <si>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</si>
  <si>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</si>
  <si>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</si>
  <si>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</si>
  <si>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</si>
  <si>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</si>
  <si>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</si>
  <si>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</si>
  <si>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</si>
  <si>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</si>
  <si>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</si>
  <si>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</si>
  <si>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</si>
  <si>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</si>
  <si>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</si>
  <si>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</si>
  <si>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</si>
  <si>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</si>
  <si>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</si>
  <si>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</si>
  <si>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</si>
  <si>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</si>
  <si>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</si>
  <si>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</si>
  <si>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</si>
  <si>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</si>
  <si>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</si>
  <si>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</si>
  <si>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</si>
  <si>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</si>
  <si>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</si>
  <si>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</si>
  <si>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</si>
  <si>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</si>
  <si>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</si>
  <si>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</si>
  <si>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</si>
  <si>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</si>
  <si>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</si>
  <si>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</si>
  <si>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</si>
  <si>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</si>
  <si>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</si>
  <si>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</si>
  <si>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</si>
  <si>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</si>
  <si>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</si>
  <si>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</si>
  <si>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</si>
  <si>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</si>
  <si>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</si>
  <si>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</si>
  <si>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</si>
  <si>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</si>
  <si>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</si>
  <si>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</si>
  <si>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</si>
  <si>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</si>
  <si>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</si>
  <si>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</si>
  <si>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</si>
  <si>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</si>
  <si>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</si>
  <si>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</si>
  <si>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</si>
  <si>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</si>
  <si>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</si>
  <si>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</si>
  <si>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</si>
  <si>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</si>
  <si>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</si>
  <si>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</si>
  <si>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</si>
  <si>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</si>
  <si>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</si>
  <si>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</si>
  <si>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</si>
  <si>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</si>
  <si>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</si>
  <si>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</si>
  <si>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</si>
  <si>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</si>
  <si>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</si>
  <si>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</si>
  <si>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</si>
  <si>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</si>
  <si>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</si>
  <si>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</si>
  <si>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</si>
  <si>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</si>
  <si>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</si>
  <si>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</si>
  <si>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</si>
  <si>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</si>
  <si>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</si>
  <si>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</si>
  <si>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</si>
  <si>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</si>
  <si>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</si>
  <si>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</si>
  <si>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</si>
  <si>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</si>
  <si>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</si>
  <si>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</si>
  <si>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</si>
  <si>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</si>
  <si>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</si>
  <si>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</si>
  <si>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</si>
  <si>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</si>
  <si>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</si>
  <si>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</si>
  <si>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</si>
  <si>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</si>
  <si>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</si>
  <si>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</si>
  <si>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</si>
  <si>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</si>
  <si>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</si>
  <si>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</si>
  <si>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</si>
  <si>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</si>
  <si>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</si>
  <si>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</si>
  <si>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</si>
  <si>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</si>
  <si>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</si>
  <si>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</si>
  <si>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</si>
  <si>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</si>
  <si>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</si>
  <si>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</si>
  <si>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</si>
  <si>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</si>
  <si>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</si>
  <si>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</si>
  <si>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</si>
  <si>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</si>
  <si>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</si>
  <si>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</si>
  <si>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</si>
  <si>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</si>
  <si>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</si>
  <si>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</si>
  <si>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</si>
  <si>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</si>
  <si>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</si>
  <si>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</si>
  <si>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</si>
  <si>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</si>
  <si>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</si>
  <si>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</si>
  <si>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</si>
  <si>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</si>
  <si>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</si>
  <si>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</si>
  <si>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</si>
  <si>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</si>
  <si>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</si>
  <si>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</si>
  <si>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</si>
  <si>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</si>
  <si>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</si>
  <si>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</si>
  <si>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</si>
  <si>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</si>
  <si>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</si>
  <si>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</si>
  <si>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</si>
  <si>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</si>
  <si>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</si>
  <si>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</si>
  <si>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</si>
  <si>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</si>
  <si>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</si>
  <si>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</si>
  <si>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</si>
  <si>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</si>
  <si>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</si>
  <si>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</si>
  <si>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</si>
  <si>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</si>
  <si>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</si>
  <si>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</si>
  <si>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</si>
  <si>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</si>
  <si>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</si>
  <si>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</si>
  <si>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</si>
  <si>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</si>
  <si>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</si>
  <si>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</si>
  <si>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</si>
  <si>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</si>
  <si>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</si>
  <si>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</si>
  <si>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</si>
  <si>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</si>
  <si>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</si>
  <si>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</si>
  <si>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</si>
  <si>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</si>
  <si>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</si>
  <si>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</si>
  <si>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</si>
  <si>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</si>
  <si>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</si>
  <si>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</si>
  <si>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</si>
  <si>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</si>
  <si>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</si>
  <si>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</si>
  <si>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</si>
  <si>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</si>
  <si>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</si>
  <si>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</si>
  <si>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</si>
  <si>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</si>
  <si>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</si>
  <si>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</si>
  <si>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</si>
  <si>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</si>
  <si>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</si>
  <si>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</si>
  <si>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</si>
  <si>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</si>
  <si>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</si>
  <si>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</si>
  <si>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</si>
  <si>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</si>
  <si>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</si>
  <si>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</si>
  <si>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</si>
  <si>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</si>
  <si>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</si>
  <si>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</si>
  <si>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</si>
  <si>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</si>
  <si>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</si>
  <si>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</si>
  <si>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</si>
  <si>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</si>
  <si>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</si>
  <si>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</si>
  <si>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</si>
  <si>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</si>
  <si>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</si>
  <si>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</si>
  <si>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</si>
  <si>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</si>
  <si>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</si>
  <si>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</si>
  <si>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</si>
  <si>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</si>
  <si>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</si>
  <si>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</si>
  <si>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</si>
  <si>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</si>
  <si>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</si>
  <si>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</si>
  <si>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</si>
  <si>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</si>
  <si>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</si>
  <si>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</si>
  <si>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</si>
  <si>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</si>
  <si>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</si>
  <si>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</si>
  <si>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</si>
  <si>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</si>
  <si>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</si>
  <si>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</si>
  <si>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</si>
  <si>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</si>
  <si>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</si>
  <si>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</si>
  <si>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</si>
  <si>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</si>
  <si>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</si>
  <si>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</si>
  <si>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</si>
  <si>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</si>
  <si>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</si>
  <si>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</si>
  <si>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</si>
  <si>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</si>
  <si>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</si>
  <si>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</si>
  <si>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</si>
  <si>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</si>
  <si>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</si>
  <si>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</si>
  <si>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</si>
  <si>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</si>
  <si>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</si>
  <si>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</si>
  <si>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</si>
  <si>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</si>
  <si>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</si>
  <si>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</si>
  <si>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</si>
  <si>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</si>
  <si>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</si>
  <si>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</si>
  <si>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</si>
  <si>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</si>
  <si>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</si>
  <si>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</si>
  <si>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</si>
  <si>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</si>
  <si>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</si>
  <si>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</si>
  <si>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</si>
  <si>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</si>
  <si>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</si>
  <si>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</si>
  <si>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</si>
  <si>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</si>
  <si>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</si>
  <si>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</si>
  <si>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</si>
  <si>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</si>
  <si>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</si>
  <si>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</si>
  <si>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</si>
  <si>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</si>
  <si>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</si>
  <si>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</si>
  <si>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</si>
  <si>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</si>
  <si>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</si>
  <si>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</si>
  <si>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</si>
  <si>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</si>
  <si>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</si>
  <si>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</si>
  <si>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</si>
  <si>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</si>
  <si>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</si>
  <si>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</si>
  <si>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</si>
  <si>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</si>
  <si>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</si>
  <si>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</si>
  <si>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</si>
  <si>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</si>
  <si>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</si>
  <si>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</si>
  <si>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</si>
  <si>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</si>
  <si>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</si>
  <si>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</si>
  <si>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</si>
  <si>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</si>
  <si>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</si>
  <si>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</si>
  <si>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</si>
  <si>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</si>
  <si>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</si>
  <si>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</si>
  <si>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</si>
  <si>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</si>
  <si>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</si>
  <si>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</si>
  <si>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</si>
  <si>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</si>
  <si>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</si>
  <si>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</si>
  <si>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</si>
  <si>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</si>
  <si>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</si>
  <si>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</si>
  <si>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</si>
  <si>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</si>
  <si>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</si>
  <si>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</si>
  <si>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</si>
  <si>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</si>
  <si>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</si>
  <si>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</si>
  <si>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</si>
  <si>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</si>
  <si>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</si>
  <si>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</si>
  <si>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</si>
  <si>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</si>
  <si>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</si>
  <si>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</si>
  <si>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</si>
  <si>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</si>
  <si>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</si>
  <si>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</si>
  <si>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</si>
  <si>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</si>
  <si>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</si>
  <si>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</si>
  <si>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</si>
  <si>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</si>
  <si>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</si>
  <si>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</si>
  <si>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</si>
  <si>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</si>
  <si>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</si>
  <si>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</si>
  <si>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</si>
  <si>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</si>
  <si>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</si>
  <si>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</si>
  <si>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</si>
  <si>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</si>
  <si>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</si>
  <si>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</si>
  <si>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</si>
  <si>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</si>
  <si>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</si>
  <si>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</si>
  <si>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</si>
  <si>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</si>
  <si>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</si>
  <si>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</si>
  <si>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</si>
  <si>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</si>
  <si>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</si>
  <si>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</si>
  <si>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</si>
  <si>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</si>
  <si>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</si>
  <si>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</si>
  <si>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</si>
  <si>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</si>
  <si>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</si>
  <si>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</si>
  <si>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</si>
  <si>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</si>
  <si>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</si>
  <si>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</si>
  <si>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</si>
  <si>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</si>
  <si>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</si>
  <si>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</si>
  <si>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</si>
  <si>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</si>
  <si>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</si>
  <si>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</si>
  <si>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</si>
  <si>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</si>
  <si>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</si>
  <si>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</si>
  <si>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</si>
  <si>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</si>
  <si>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</si>
  <si>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</si>
  <si>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</si>
  <si>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</si>
  <si>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</si>
  <si>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</si>
  <si>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</si>
  <si>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</si>
  <si>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</si>
  <si>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</si>
  <si>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</si>
  <si>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</si>
  <si>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</si>
  <si>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</si>
  <si>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</si>
  <si>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</si>
  <si>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</si>
  <si>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</si>
  <si>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</si>
  <si>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</si>
  <si>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</si>
  <si>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</si>
  <si>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</si>
  <si>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</si>
  <si>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</si>
  <si>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</si>
  <si>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</si>
  <si>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</si>
  <si>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</si>
  <si>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</si>
  <si>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</si>
  <si>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</si>
  <si>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</si>
  <si>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</si>
  <si>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</si>
  <si>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</si>
  <si>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</si>
  <si>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</si>
  <si>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</si>
  <si>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</si>
  <si>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</si>
  <si>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</si>
  <si>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</si>
  <si>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</si>
  <si>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</si>
  <si>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</si>
  <si>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</si>
  <si>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</si>
  <si>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</si>
  <si>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</si>
  <si>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</si>
  <si>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</si>
  <si>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</si>
  <si>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</si>
  <si>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</si>
  <si>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</si>
  <si>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</si>
  <si>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</si>
  <si>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</si>
  <si>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</si>
  <si>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</si>
  <si>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</si>
  <si>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</si>
  <si>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</si>
  <si>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</si>
  <si>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</si>
  <si>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</si>
  <si>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</si>
  <si>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</si>
  <si>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</si>
  <si>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</si>
  <si>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</si>
  <si>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</si>
  <si>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</si>
  <si>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</si>
  <si>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</si>
  <si>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</si>
  <si>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</si>
  <si>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</si>
  <si>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</si>
  <si>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</si>
  <si>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</si>
  <si>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</si>
  <si>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</si>
  <si>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</si>
  <si>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</si>
  <si>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</si>
  <si>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</si>
  <si>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</si>
  <si>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</si>
  <si>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</si>
  <si>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</si>
  <si>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</si>
  <si>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</si>
  <si>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</si>
  <si>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</si>
  <si>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</si>
  <si>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</si>
  <si>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</si>
  <si>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</si>
  <si>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</si>
  <si>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</si>
  <si>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</si>
  <si>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</si>
  <si>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</si>
  <si>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</si>
  <si>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</si>
  <si>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</si>
  <si>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</si>
  <si>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</si>
  <si>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</si>
  <si>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</si>
  <si>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</si>
  <si>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</si>
  <si>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</si>
  <si>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</si>
  <si>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</si>
  <si>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</si>
  <si>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</si>
  <si>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</si>
  <si>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</si>
  <si>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</si>
  <si>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</si>
  <si>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</si>
  <si>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</si>
  <si>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</si>
  <si>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</si>
  <si>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</si>
  <si>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</si>
  <si>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</si>
  <si>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</si>
  <si>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</si>
  <si>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</si>
  <si>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</si>
  <si>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</si>
  <si>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</si>
  <si>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</si>
  <si>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</si>
  <si>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</si>
  <si>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</si>
  <si>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</si>
  <si>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</si>
  <si>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</si>
  <si>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</si>
  <si>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</si>
  <si>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</si>
  <si>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</si>
  <si>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</si>
  <si>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</si>
  <si>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</si>
  <si>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</si>
  <si>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</si>
  <si>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</si>
  <si>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</si>
  <si>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</si>
  <si>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</si>
  <si>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</si>
  <si>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</si>
  <si>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</si>
  <si>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</si>
  <si>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</si>
  <si>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</si>
  <si>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</si>
  <si>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</si>
  <si>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</si>
  <si>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</si>
  <si>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</si>
  <si>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</si>
  <si>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</si>
  <si>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</si>
  <si>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</si>
  <si>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</si>
  <si>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</si>
  <si>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</si>
  <si>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</si>
  <si>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</si>
  <si>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</si>
  <si>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</si>
  <si>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</si>
  <si>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</si>
  <si>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</si>
  <si>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</si>
  <si>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</si>
  <si>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</si>
  <si>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</si>
  <si>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</si>
  <si>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</si>
  <si>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</si>
  <si>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</si>
  <si>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</si>
  <si>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</si>
  <si>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</si>
  <si>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</si>
  <si>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</si>
  <si>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</si>
  <si>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</si>
  <si>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</si>
  <si>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</si>
  <si>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</si>
  <si>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</si>
  <si>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</si>
  <si>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</si>
  <si>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</si>
  <si>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</si>
  <si>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</si>
  <si>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</si>
  <si>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</si>
  <si>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</si>
  <si>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</si>
  <si>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</si>
  <si>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</si>
  <si>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</si>
  <si>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</si>
  <si>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</si>
  <si>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</si>
  <si>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</si>
  <si>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</si>
  <si>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</si>
  <si>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</si>
  <si>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</si>
  <si>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</si>
  <si>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</si>
  <si>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</si>
  <si>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</si>
  <si>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</si>
  <si>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</si>
  <si>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</si>
  <si>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</si>
  <si>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</si>
  <si>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</si>
  <si>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</si>
  <si>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</si>
  <si>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</si>
  <si>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</si>
  <si>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</si>
  <si>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</si>
  <si>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</si>
  <si>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</si>
  <si>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</si>
  <si>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</si>
  <si>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</si>
  <si>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</si>
  <si>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</si>
  <si>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</si>
  <si>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</si>
  <si>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</si>
  <si>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</si>
  <si>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</si>
  <si>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</si>
  <si>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</si>
  <si>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</si>
  <si>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</si>
  <si>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</si>
  <si>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</si>
  <si>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</si>
  <si>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</si>
  <si>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</si>
  <si>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</si>
  <si>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</si>
  <si>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</si>
  <si>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</si>
  <si>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</si>
  <si>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</si>
  <si>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</si>
  <si>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</si>
  <si>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</si>
  <si>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</si>
  <si>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</si>
  <si>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</si>
  <si>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</si>
  <si>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</si>
  <si>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</si>
  <si>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</si>
  <si>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</si>
  <si>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</si>
  <si>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</si>
  <si>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</si>
  <si>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</si>
  <si>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</si>
  <si>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</si>
  <si>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</si>
  <si>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</si>
  <si>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</si>
  <si>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</si>
  <si>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</si>
  <si>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</si>
  <si>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</si>
  <si>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</si>
  <si>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</si>
  <si>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</si>
  <si>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</si>
  <si>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</si>
  <si>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</si>
  <si>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</si>
  <si>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</si>
  <si>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</si>
  <si>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</si>
  <si>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</si>
  <si>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</si>
  <si>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</si>
  <si>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</si>
  <si>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</si>
  <si>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</si>
  <si>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</si>
  <si>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</si>
  <si>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</si>
  <si>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</si>
  <si>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</si>
  <si>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</si>
  <si>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</si>
  <si>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</si>
  <si>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</si>
  <si>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</si>
  <si>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</si>
  <si>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</si>
  <si>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</si>
  <si>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</si>
  <si>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</si>
  <si>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</si>
  <si>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</si>
  <si>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</si>
  <si>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</si>
  <si>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</si>
  <si>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</si>
  <si>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</si>
  <si>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</si>
  <si>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</si>
  <si>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</si>
  <si>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</si>
  <si>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</si>
  <si>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</si>
  <si>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</si>
  <si>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</si>
  <si>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</si>
  <si>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</si>
  <si>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</si>
  <si>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</si>
  <si>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</si>
  <si>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</si>
  <si>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</si>
  <si>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</si>
  <si>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</si>
  <si>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</si>
  <si>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</si>
  <si>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</si>
  <si>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</si>
  <si>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</si>
  <si>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</si>
  <si>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</si>
  <si>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</si>
  <si>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</si>
  <si>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</si>
  <si>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</si>
  <si>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</si>
  <si>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</si>
  <si>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</si>
  <si>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</si>
  <si>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</si>
  <si>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</si>
  <si>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</si>
  <si>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</si>
  <si>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</si>
  <si>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</si>
  <si>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</si>
  <si>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</si>
  <si>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</si>
  <si>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</si>
  <si>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</si>
  <si>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</si>
  <si>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</si>
  <si>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</si>
  <si>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</si>
  <si>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</si>
  <si>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</si>
  <si>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</si>
  <si>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</si>
  <si>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</si>
  <si>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</si>
  <si>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</si>
  <si>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</si>
  <si>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</si>
  <si>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</si>
  <si>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</si>
  <si>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</si>
  <si>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</si>
  <si>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</si>
  <si>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</si>
  <si>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</si>
  <si>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</si>
  <si>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</si>
  <si>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</si>
  <si>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</si>
  <si>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</si>
  <si>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</si>
  <si>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</si>
  <si>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</si>
  <si>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</si>
  <si>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</si>
  <si>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</si>
  <si>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</si>
  <si>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</si>
  <si>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</si>
  <si>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</si>
  <si>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</si>
  <si>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</si>
  <si>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</si>
  <si>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</si>
  <si>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</si>
  <si>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</si>
  <si>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</si>
  <si>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</si>
  <si>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</si>
  <si>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</si>
  <si>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</si>
  <si>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</si>
  <si>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</si>
  <si>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</si>
  <si>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</si>
  <si>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</si>
  <si>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</si>
  <si>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</si>
  <si>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</si>
  <si>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</si>
  <si>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</si>
  <si>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</si>
  <si>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</si>
  <si>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</si>
  <si>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</si>
  <si>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</si>
  <si>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</si>
  <si>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</si>
  <si>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</si>
  <si>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</si>
  <si>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</si>
  <si>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</si>
  <si>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</si>
  <si>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</si>
  <si>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</si>
  <si>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</si>
  <si>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</si>
  <si>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</si>
  <si>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</si>
  <si>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</si>
  <si>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</si>
  <si>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</si>
  <si>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</si>
  <si>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</si>
  <si>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</si>
  <si>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</si>
  <si>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</si>
  <si>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</si>
  <si>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</si>
  <si>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</si>
  <si>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</si>
  <si>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</si>
  <si>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</si>
  <si>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</si>
  <si>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</si>
  <si>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</si>
  <si>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</si>
  <si>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</si>
  <si>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</si>
  <si>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</si>
  <si>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</si>
  <si>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</si>
  <si>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</si>
  <si>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</si>
  <si>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</si>
  <si>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</si>
  <si>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</si>
  <si>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</si>
  <si>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</si>
  <si>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</si>
  <si>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</si>
  <si>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</si>
  <si>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</si>
  <si>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</si>
  <si>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</si>
  <si>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</si>
  <si>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</si>
  <si>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</si>
  <si>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</si>
  <si>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</si>
  <si>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</si>
  <si>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</si>
  <si>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</si>
  <si>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</si>
  <si>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</si>
  <si>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</si>
  <si>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</si>
  <si>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</si>
  <si>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</si>
  <si>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</si>
  <si>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</si>
  <si>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</si>
  <si>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</si>
  <si>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</si>
  <si>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</si>
  <si>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</si>
  <si>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</si>
  <si>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</si>
  <si>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</si>
  <si>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</si>
  <si>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</si>
  <si>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</si>
  <si>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</si>
  <si>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</si>
  <si>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</si>
  <si>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</si>
  <si>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</si>
  <si>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</si>
  <si>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</si>
  <si>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</si>
  <si>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</si>
  <si>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</si>
  <si>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</si>
  <si>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</si>
  <si>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</si>
  <si>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</si>
  <si>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</si>
  <si>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</si>
  <si>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</si>
  <si>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</si>
  <si>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</si>
  <si>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</si>
  <si>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</si>
  <si>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</si>
  <si>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</si>
  <si>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</si>
  <si>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</si>
  <si>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</si>
  <si>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</si>
  <si>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</si>
  <si>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</si>
  <si>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</si>
  <si>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</si>
  <si>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</si>
  <si>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</si>
  <si>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</si>
  <si>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</si>
  <si>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</si>
  <si>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</si>
  <si>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</si>
  <si>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</si>
  <si>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</si>
  <si>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</si>
  <si>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</si>
  <si>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</si>
  <si>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</si>
  <si>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</si>
  <si>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</si>
  <si>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</si>
  <si>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</si>
  <si>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</si>
  <si>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</si>
  <si>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</si>
  <si>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</si>
  <si>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</si>
  <si>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</si>
  <si>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</si>
  <si>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</si>
  <si>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</si>
  <si>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</si>
  <si>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</si>
  <si>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</si>
  <si>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</si>
  <si>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</si>
  <si>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</si>
  <si>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</si>
  <si>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</si>
  <si>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</si>
  <si>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</si>
  <si>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</si>
  <si>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</si>
  <si>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</si>
  <si>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</si>
  <si>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</si>
  <si>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</si>
  <si>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</si>
  <si>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</si>
  <si>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</si>
  <si>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</si>
  <si>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</si>
  <si>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</si>
  <si>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</si>
  <si>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</si>
  <si>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</si>
  <si>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</si>
  <si>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</si>
  <si>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</si>
  <si>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</si>
  <si>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</si>
  <si>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</si>
  <si>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</si>
  <si>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</si>
  <si>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</si>
  <si>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</si>
  <si>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</si>
  <si>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</si>
  <si>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</si>
  <si>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</si>
  <si>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</si>
  <si>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</si>
  <si>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</si>
  <si>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</si>
  <si>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</si>
  <si>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</si>
  <si>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</si>
  <si>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</si>
  <si>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</si>
  <si>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</si>
  <si>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</si>
  <si>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</si>
  <si>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</si>
  <si>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</si>
  <si>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</si>
  <si>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</si>
  <si>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</si>
  <si>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</si>
  <si>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</si>
  <si>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</si>
  <si>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</si>
  <si>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</si>
  <si>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</si>
  <si>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</si>
  <si>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</si>
  <si>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</si>
  <si>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</si>
  <si>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</si>
  <si>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</si>
  <si>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</si>
  <si>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</si>
  <si>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</si>
  <si>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</si>
  <si>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</si>
  <si>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</si>
  <si>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</si>
  <si>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</si>
  <si>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</si>
  <si>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</si>
  <si>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</si>
  <si>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</si>
  <si>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</si>
  <si>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</si>
  <si>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</si>
  <si>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</si>
  <si>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</si>
  <si>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</si>
  <si>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</si>
  <si>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</si>
  <si>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</si>
  <si>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</si>
  <si>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</si>
  <si>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</si>
  <si>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</si>
  <si>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</si>
  <si>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</si>
  <si>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</si>
  <si>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</si>
  <si>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</si>
  <si>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</si>
  <si>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</si>
  <si>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</si>
  <si>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</si>
  <si>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</si>
  <si>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</si>
  <si>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</si>
  <si>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</si>
  <si>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</si>
  <si>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</si>
  <si>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</si>
  <si>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</si>
  <si>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</si>
  <si>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</si>
  <si>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</si>
  <si>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</si>
  <si>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</si>
  <si>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</si>
  <si>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</si>
  <si>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</si>
  <si>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</si>
  <si>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</si>
  <si>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</si>
  <si>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</si>
  <si>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</si>
  <si>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</si>
  <si>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</si>
  <si>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</si>
  <si>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</si>
  <si>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</si>
  <si>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</si>
  <si>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</si>
  <si>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</si>
  <si>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</si>
  <si>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</si>
  <si>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</si>
  <si>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</si>
  <si>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</si>
  <si>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</si>
  <si>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</si>
  <si>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</si>
  <si>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</si>
  <si>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</si>
  <si>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</si>
  <si>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</si>
  <si>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</si>
  <si>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</si>
  <si>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</si>
  <si>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</si>
  <si>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</si>
  <si>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</si>
  <si>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</si>
  <si>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</si>
  <si>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</si>
  <si>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</si>
  <si>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</si>
  <si>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</si>
  <si>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</si>
  <si>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</si>
  <si>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</si>
  <si>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</si>
  <si>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</si>
  <si>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</si>
  <si>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</si>
  <si>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</si>
  <si>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</si>
  <si>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</si>
  <si>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</si>
  <si>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</si>
  <si>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</si>
  <si>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</si>
  <si>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</si>
  <si>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</si>
  <si>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</si>
  <si>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</si>
  <si>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</si>
  <si>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</si>
  <si>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</si>
  <si>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</si>
  <si>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</si>
  <si>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</si>
  <si>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</si>
  <si>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</si>
  <si>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</si>
  <si>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</si>
  <si>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</si>
  <si>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</si>
  <si>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</si>
  <si>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</si>
  <si>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</si>
  <si>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</si>
  <si>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</si>
  <si>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</si>
  <si>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</si>
  <si>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</si>
  <si>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</si>
  <si>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</si>
  <si>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</si>
  <si>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</si>
  <si>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</si>
  <si>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</si>
  <si>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</si>
  <si>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</si>
  <si>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</si>
  <si>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</si>
  <si>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</si>
  <si>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</si>
  <si>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</si>
  <si>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</si>
  <si>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</si>
  <si>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</si>
  <si>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</si>
  <si>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</si>
  <si>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</si>
  <si>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</si>
  <si>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</si>
  <si>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</si>
  <si>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</si>
  <si>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</si>
  <si>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</si>
  <si>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</si>
  <si>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</si>
  <si>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</si>
  <si>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</si>
  <si>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</si>
  <si>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</si>
  <si>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</si>
  <si>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</si>
  <si>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</si>
  <si>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</si>
  <si>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</si>
  <si>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</si>
  <si>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</si>
  <si>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</si>
  <si>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</si>
  <si>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</si>
  <si>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</si>
  <si>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</si>
  <si>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</si>
  <si>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</si>
  <si>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</si>
  <si>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</si>
  <si>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</si>
  <si>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</si>
  <si>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</si>
  <si>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</si>
  <si>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</si>
  <si>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</si>
  <si>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</si>
  <si>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</si>
  <si>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</si>
  <si>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</si>
  <si>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</si>
  <si>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</si>
  <si>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</si>
  <si>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</si>
  <si>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</si>
  <si>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</si>
  <si>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</si>
  <si>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</si>
  <si>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</si>
  <si>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</si>
  <si>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</si>
  <si>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</si>
  <si>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</si>
  <si>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</si>
  <si>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</si>
  <si>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</si>
  <si>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</si>
  <si>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</si>
  <si>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</si>
  <si>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</si>
  <si>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</si>
  <si>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</si>
  <si>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</si>
  <si>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</si>
  <si>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</si>
  <si>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</si>
  <si>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</si>
  <si>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</si>
  <si>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</si>
  <si>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</si>
  <si>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</si>
  <si>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</si>
  <si>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</si>
  <si>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</si>
  <si>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</si>
  <si>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</si>
  <si>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</si>
  <si>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</si>
  <si>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</si>
  <si>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</si>
  <si>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</si>
  <si>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</si>
  <si>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</si>
  <si>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</si>
  <si>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</si>
  <si>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</si>
  <si>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</si>
  <si>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</si>
  <si>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</si>
  <si>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</si>
  <si>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</si>
  <si>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</si>
  <si>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</si>
  <si>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</si>
  <si>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</si>
  <si>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</si>
  <si>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</si>
  <si>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</si>
  <si>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</si>
  <si>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</si>
  <si>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</si>
  <si>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</si>
  <si>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</si>
  <si>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</si>
  <si>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</si>
  <si>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</si>
  <si>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</si>
  <si>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</si>
  <si>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</si>
  <si>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</si>
  <si>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</si>
  <si>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</si>
  <si>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</si>
  <si>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</si>
  <si>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</si>
  <si>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</si>
  <si>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</si>
  <si>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</si>
  <si>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</si>
  <si>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</si>
  <si>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</si>
  <si>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</si>
  <si>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</si>
  <si>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</si>
  <si>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</si>
  <si>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</si>
  <si>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</si>
  <si>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</si>
  <si>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</si>
  <si>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</si>
  <si>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</si>
  <si>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</si>
  <si>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</si>
  <si>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</si>
  <si>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</si>
  <si>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</si>
  <si>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</si>
  <si>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</si>
  <si>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</si>
  <si>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</si>
  <si>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</si>
  <si>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</si>
  <si>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</si>
  <si>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</si>
  <si>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</si>
  <si>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</si>
  <si>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</si>
  <si>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</si>
  <si>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</si>
  <si>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</si>
  <si>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</si>
  <si>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</si>
  <si>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</si>
  <si>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</si>
  <si>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</si>
  <si>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</si>
  <si>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</si>
  <si>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</si>
  <si>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</si>
  <si>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</si>
  <si>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</si>
  <si>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</si>
  <si>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</si>
  <si>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</si>
  <si>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</si>
  <si>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</si>
  <si>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</si>
  <si>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</si>
  <si>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</si>
  <si>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</si>
  <si>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</si>
  <si>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</si>
  <si>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</si>
  <si>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</si>
  <si>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</si>
  <si>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</si>
  <si>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</si>
  <si>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</si>
  <si>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</si>
  <si>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</si>
  <si>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</si>
  <si>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</si>
  <si>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</si>
  <si>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</si>
  <si>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</si>
  <si>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</si>
  <si>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</si>
  <si>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</si>
  <si>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</si>
  <si>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</si>
  <si>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</si>
  <si>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</si>
  <si>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</si>
  <si>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</si>
  <si>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</si>
  <si>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</si>
  <si>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</si>
  <si>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</si>
  <si>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</si>
  <si>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</si>
  <si>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</si>
  <si>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</si>
  <si>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</si>
  <si>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</si>
  <si>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</si>
  <si>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</si>
  <si>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</si>
  <si>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</si>
  <si>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</si>
  <si>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</si>
  <si>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</si>
  <si>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</si>
  <si>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</si>
  <si>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</si>
  <si>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</si>
  <si>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</si>
  <si>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</si>
  <si>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</si>
  <si>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</si>
  <si>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</si>
  <si>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</si>
  <si>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</si>
  <si>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</si>
  <si>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</si>
  <si>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</si>
  <si>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</si>
  <si>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</si>
  <si>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</si>
  <si>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</si>
  <si>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</si>
  <si>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</si>
  <si>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</si>
  <si>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</si>
  <si>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</si>
  <si>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</si>
  <si>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</si>
  <si>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</si>
  <si>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</si>
  <si>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</si>
  <si>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</si>
  <si>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</si>
  <si>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</si>
  <si>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</si>
  <si>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</si>
  <si>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</si>
  <si>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</si>
  <si>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</si>
  <si>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</si>
  <si>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</si>
  <si>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</si>
  <si>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</si>
  <si>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</si>
  <si>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</si>
  <si>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</si>
  <si>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</si>
  <si>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</si>
  <si>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</si>
  <si>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</si>
  <si>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</si>
  <si>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</si>
  <si>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</si>
  <si>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</si>
  <si>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</si>
  <si>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</si>
  <si>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</si>
  <si>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</si>
  <si>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</si>
  <si>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</si>
  <si>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</si>
  <si>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</si>
  <si>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</si>
  <si>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</si>
  <si>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</si>
  <si>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</si>
  <si>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</si>
  <si>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</si>
  <si>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</si>
  <si>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</si>
  <si>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</si>
  <si>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</si>
  <si>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</si>
  <si>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</si>
  <si>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</si>
  <si>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</si>
  <si>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</si>
  <si>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</si>
  <si>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</si>
  <si>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</si>
  <si>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</si>
  <si>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</si>
  <si>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</si>
  <si>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</si>
  <si>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</si>
  <si>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</si>
  <si>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</si>
  <si>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</si>
  <si>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</si>
  <si>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</si>
  <si>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</si>
  <si>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</si>
  <si>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</si>
  <si>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</si>
  <si>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</si>
  <si>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</si>
  <si>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</si>
  <si>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</si>
  <si>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</si>
  <si>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</si>
  <si>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</si>
  <si>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</si>
  <si>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</si>
  <si>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</si>
  <si>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</si>
  <si>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</si>
  <si>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</si>
  <si>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</si>
  <si>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</si>
  <si>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</si>
  <si>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</si>
  <si>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</si>
  <si>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</si>
  <si>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</si>
  <si>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</si>
  <si>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</si>
  <si>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</si>
  <si>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</si>
  <si>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</si>
  <si>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</si>
  <si>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</si>
  <si>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</si>
  <si>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</si>
  <si>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</si>
  <si>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</si>
  <si>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</si>
  <si>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</si>
  <si>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</si>
  <si>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</si>
  <si>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</si>
  <si>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</si>
  <si>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</si>
  <si>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</si>
  <si>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</si>
  <si>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</si>
  <si>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</si>
  <si>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</si>
  <si>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</si>
  <si>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</si>
  <si>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</si>
  <si>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</si>
  <si>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</si>
  <si>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</si>
  <si>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</si>
  <si>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</si>
  <si>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</si>
  <si>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</si>
  <si>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</si>
  <si>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</si>
  <si>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</si>
  <si>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</si>
  <si>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</si>
  <si>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</si>
  <si>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</si>
  <si>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</si>
  <si>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</si>
  <si>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</si>
  <si>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</si>
  <si>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</si>
  <si>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</si>
  <si>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</si>
  <si>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</si>
  <si>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</si>
  <si>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</si>
  <si>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</si>
  <si>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</si>
  <si>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</si>
  <si>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</si>
  <si>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</si>
  <si>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</si>
  <si>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</si>
  <si>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</si>
  <si>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</si>
  <si>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</si>
  <si>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</si>
  <si>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</si>
  <si>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</si>
  <si>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</si>
  <si>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</si>
  <si>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</si>
  <si>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</si>
  <si>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</si>
  <si>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</si>
  <si>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</si>
  <si>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</si>
  <si>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</si>
  <si>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</si>
  <si>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</si>
  <si>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</si>
  <si>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</si>
  <si>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</si>
  <si>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</si>
  <si>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</si>
  <si>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</si>
  <si>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</si>
  <si>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</si>
  <si>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</si>
  <si>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</si>
  <si>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</si>
  <si>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</si>
  <si>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</si>
  <si>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</si>
  <si>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</si>
  <si>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</si>
  <si>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</si>
  <si>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</si>
  <si>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</si>
  <si>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</si>
  <si>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</si>
  <si>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</si>
  <si>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</si>
  <si>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</si>
  <si>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</si>
  <si>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</si>
  <si>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</si>
  <si>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</si>
  <si>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</si>
  <si>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</si>
  <si>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</si>
  <si>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</si>
  <si>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</si>
  <si>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</si>
  <si>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</si>
  <si>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</si>
  <si>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</si>
  <si>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</si>
  <si>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</si>
  <si>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</si>
  <si>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</si>
  <si>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</si>
  <si>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</si>
  <si>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</si>
  <si>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</si>
  <si>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</si>
  <si>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</si>
  <si>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</si>
  <si>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</si>
  <si>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</si>
  <si>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</si>
  <si>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</si>
  <si>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</si>
  <si>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</si>
  <si>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</si>
  <si>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</si>
  <si>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</si>
  <si>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</si>
  <si>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</si>
  <si>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</si>
  <si>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</si>
  <si>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</si>
  <si>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</si>
  <si>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</si>
  <si>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</si>
  <si>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</si>
  <si>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</si>
  <si>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</si>
  <si>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</si>
  <si>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</si>
  <si>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</si>
  <si>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</si>
  <si>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</si>
  <si>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</si>
  <si>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</si>
  <si>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</si>
  <si>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</si>
  <si>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</si>
  <si>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</si>
  <si>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</si>
  <si>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</si>
  <si>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</si>
  <si>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</si>
  <si>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</si>
  <si>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</si>
  <si>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</si>
  <si>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</si>
  <si>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</si>
  <si>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</si>
  <si>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</si>
  <si>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</si>
  <si>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</si>
  <si>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</si>
  <si>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</si>
  <si>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</si>
  <si>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</si>
  <si>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</si>
  <si>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</si>
  <si>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</si>
  <si>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</si>
  <si>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</si>
  <si>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</si>
  <si>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</si>
  <si>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</si>
  <si>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</si>
  <si>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</si>
  <si>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</si>
  <si>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</si>
  <si>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</si>
  <si>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</si>
  <si>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</si>
  <si>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</si>
  <si>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</si>
  <si>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</si>
  <si>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</si>
  <si>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</si>
  <si>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</si>
  <si>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</si>
  <si>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</si>
  <si>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</si>
  <si>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</si>
  <si>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</si>
  <si>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</si>
  <si>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</si>
  <si>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</si>
  <si>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</si>
  <si>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</si>
  <si>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</si>
  <si>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</si>
  <si>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</si>
  <si>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</si>
  <si>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</si>
  <si>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</si>
  <si>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</si>
  <si>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</si>
  <si>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</si>
  <si>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</si>
  <si>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</si>
  <si>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</si>
  <si>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</si>
  <si>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</si>
  <si>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</si>
  <si>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</si>
  <si>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</si>
  <si>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</si>
  <si>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</si>
  <si>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</si>
  <si>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</si>
  <si>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</si>
  <si>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</si>
  <si>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</si>
  <si>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</si>
  <si>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</si>
  <si>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</si>
  <si>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</si>
  <si>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</si>
  <si>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</si>
  <si>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</si>
  <si>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</si>
  <si>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</si>
  <si>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</si>
  <si>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</si>
  <si>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</si>
  <si>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</si>
  <si>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</si>
  <si>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</si>
  <si>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</si>
  <si>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</si>
  <si>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</si>
  <si>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</si>
  <si>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</si>
  <si>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</si>
  <si>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</si>
  <si>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</si>
  <si>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</si>
  <si>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</si>
  <si>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</si>
  <si>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</si>
  <si>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</si>
  <si>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</si>
  <si>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</si>
  <si>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</si>
  <si>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</si>
  <si>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</si>
  <si>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</si>
  <si>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</si>
  <si>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</si>
  <si>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</si>
  <si>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</si>
  <si>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</si>
  <si>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</si>
  <si>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</si>
  <si>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</si>
  <si>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</si>
  <si>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</si>
  <si>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</si>
  <si>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</si>
  <si>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</si>
  <si>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</si>
  <si>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</si>
  <si>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</si>
  <si>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</si>
  <si>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</si>
  <si>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</si>
  <si>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</si>
  <si>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</si>
  <si>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</si>
  <si>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</si>
  <si>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</si>
  <si>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</si>
  <si>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</si>
  <si>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</si>
  <si>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</si>
  <si>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</si>
  <si>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</si>
  <si>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</si>
  <si>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</si>
  <si>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</si>
  <si>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</si>
  <si>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</si>
  <si>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</si>
  <si>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</si>
  <si>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</si>
  <si>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</si>
  <si>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</si>
  <si>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</si>
  <si>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</si>
  <si>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</si>
  <si>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</si>
  <si>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</si>
  <si>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</si>
  <si>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</si>
  <si>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</si>
  <si>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</si>
  <si>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</si>
  <si>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</si>
  <si>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</si>
  <si>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</si>
  <si>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</si>
  <si>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</si>
  <si>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</si>
  <si>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</si>
  <si>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</si>
  <si>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</si>
  <si>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</si>
  <si>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</si>
  <si>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</si>
  <si>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</si>
  <si>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</si>
  <si>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</si>
  <si>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</si>
  <si>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</si>
  <si>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</si>
  <si>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</si>
  <si>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</si>
  <si>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</si>
  <si>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</si>
  <si>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</si>
  <si>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</si>
  <si>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</si>
  <si>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</si>
  <si>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</si>
  <si>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</si>
  <si>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</si>
  <si>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</si>
  <si>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</si>
  <si>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</si>
  <si>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</si>
  <si>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</si>
  <si>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</si>
  <si>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</si>
  <si>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</si>
  <si>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</si>
  <si>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</si>
  <si>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</si>
  <si>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</si>
  <si>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</si>
  <si>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</si>
  <si>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</si>
  <si>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</si>
  <si>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</si>
  <si>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</si>
  <si>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</si>
  <si>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</si>
  <si>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</si>
  <si>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</si>
  <si>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</si>
  <si>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</si>
  <si>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</si>
  <si>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</si>
  <si>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</si>
  <si>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</si>
  <si>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</si>
  <si>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</si>
  <si>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</si>
  <si>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</si>
  <si>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</si>
  <si>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</si>
  <si>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</si>
  <si>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</si>
  <si>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</si>
  <si>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</si>
  <si>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</si>
  <si>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</si>
  <si>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</si>
  <si>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</si>
  <si>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</si>
  <si>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</si>
  <si>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</si>
  <si>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</si>
  <si>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</si>
  <si>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</si>
  <si>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</si>
  <si>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</si>
  <si>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</si>
  <si>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</si>
  <si>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</si>
  <si>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</si>
  <si>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</si>
  <si>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</si>
  <si>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</si>
  <si>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</si>
  <si>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</si>
  <si>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</si>
  <si>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</si>
  <si>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</si>
  <si>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</si>
  <si>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</si>
  <si>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</si>
  <si>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</si>
  <si>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</si>
  <si>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</si>
  <si>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</si>
  <si>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</si>
  <si>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</si>
  <si>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</si>
  <si>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</si>
  <si>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</si>
  <si>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</si>
  <si>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</si>
  <si>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</si>
  <si>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</si>
  <si>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</si>
  <si>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</si>
  <si>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</si>
  <si>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</si>
  <si>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</si>
  <si>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</si>
  <si>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</si>
  <si>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</si>
  <si>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</si>
  <si>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</si>
  <si>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</si>
  <si>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</si>
  <si>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</si>
  <si>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</si>
  <si>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</si>
  <si>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</si>
  <si>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</si>
  <si>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</si>
  <si>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</si>
  <si>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</si>
  <si>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</si>
  <si>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</si>
  <si>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</si>
  <si>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</si>
  <si>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</si>
  <si>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</si>
  <si>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</si>
  <si>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</si>
  <si>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</si>
  <si>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</si>
  <si>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</si>
  <si>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</si>
  <si>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</si>
  <si>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</si>
  <si>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</si>
  <si>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</si>
  <si>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</si>
  <si>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</si>
  <si>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</si>
  <si>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</si>
  <si>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</si>
  <si>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</si>
  <si>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</si>
  <si>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</si>
  <si>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</si>
  <si>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</si>
  <si>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</si>
  <si>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</si>
  <si>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</si>
  <si>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</si>
  <si>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</si>
  <si>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</si>
  <si>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</si>
  <si>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</si>
  <si>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</si>
  <si>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</si>
  <si>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</si>
  <si>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</si>
  <si>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</si>
  <si>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</si>
  <si>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</si>
  <si>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</si>
  <si>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</si>
  <si>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</si>
  <si>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</si>
  <si>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</si>
  <si>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</si>
  <si>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</si>
  <si>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</si>
  <si>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</si>
  <si>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</si>
  <si>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</si>
  <si>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</si>
  <si>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</si>
  <si>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</si>
  <si>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</si>
  <si>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</si>
  <si>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</si>
  <si>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</si>
  <si>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</si>
  <si>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</si>
  <si>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</si>
  <si>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</si>
  <si>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</si>
  <si>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</si>
  <si>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</si>
  <si>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</si>
  <si>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</si>
  <si>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</si>
  <si>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</si>
  <si>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</si>
  <si>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</si>
  <si>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</si>
  <si>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</si>
  <si>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</si>
  <si>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</si>
  <si>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</si>
  <si>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</si>
  <si>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</si>
  <si>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</si>
  <si>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</si>
  <si>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</si>
  <si>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</si>
  <si>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</si>
  <si>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</si>
  <si>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</si>
  <si>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</si>
  <si>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</si>
  <si>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</si>
  <si>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</si>
  <si>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</si>
  <si>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</si>
  <si>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</si>
  <si>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</si>
  <si>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</si>
  <si>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</si>
  <si>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</si>
  <si>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</si>
  <si>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</si>
  <si>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</si>
  <si>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</si>
  <si>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</si>
  <si>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</si>
  <si>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</si>
  <si>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</si>
  <si>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</si>
  <si>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</si>
  <si>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</si>
  <si>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</si>
  <si>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</si>
  <si>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</si>
  <si>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</si>
  <si>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</si>
  <si>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</si>
  <si>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</si>
  <si>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</si>
  <si>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</si>
  <si>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</si>
  <si>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</si>
  <si>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</si>
  <si>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</si>
  <si>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</si>
  <si>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</si>
  <si>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</si>
  <si>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</si>
  <si>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</si>
  <si>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</si>
  <si>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</si>
  <si>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</si>
  <si>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</si>
  <si>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</si>
  <si>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</si>
  <si>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</si>
  <si>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</si>
  <si>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</si>
  <si>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</si>
  <si>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</si>
  <si>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</si>
  <si>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</si>
  <si>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</si>
  <si>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</si>
  <si>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</si>
  <si>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</si>
  <si>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</si>
  <si>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</si>
  <si>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</si>
  <si>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</si>
  <si>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</si>
  <si>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</si>
  <si>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</si>
  <si>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</si>
  <si>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</si>
  <si>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</si>
  <si>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</si>
  <si>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</si>
  <si>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</si>
  <si>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</si>
  <si>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</si>
  <si>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</si>
  <si>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</si>
  <si>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</si>
  <si>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</si>
  <si>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</si>
  <si>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</si>
  <si>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</si>
  <si>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</si>
  <si>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</si>
  <si>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</si>
  <si>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</si>
  <si>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</si>
  <si>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</si>
  <si>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</si>
  <si>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</si>
  <si>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</si>
  <si>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</si>
  <si>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</si>
  <si>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</si>
  <si>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</si>
  <si>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</si>
  <si>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</si>
  <si>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</si>
  <si>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</si>
  <si>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</si>
  <si>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</si>
  <si>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</si>
  <si>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</si>
  <si>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</si>
  <si>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</si>
  <si>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</si>
  <si>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</si>
  <si>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</si>
  <si>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</si>
  <si>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</si>
  <si>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</si>
  <si>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</si>
  <si>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</si>
  <si>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</si>
  <si>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</si>
  <si>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</si>
  <si>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</si>
  <si>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</si>
  <si>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</si>
  <si>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</si>
  <si>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</si>
  <si>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</si>
  <si>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</si>
  <si>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</si>
  <si>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</si>
  <si>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</si>
  <si>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</si>
  <si>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</si>
  <si>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</si>
  <si>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</si>
  <si>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</si>
  <si>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</si>
  <si>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</si>
  <si>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</si>
  <si>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</si>
  <si>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</si>
  <si>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</si>
  <si>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</si>
  <si>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</si>
  <si>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</si>
  <si>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</si>
  <si>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</si>
  <si>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</si>
  <si>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</si>
  <si>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</si>
  <si>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</si>
  <si>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</si>
  <si>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</si>
  <si>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</si>
  <si>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</si>
  <si>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</si>
  <si>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</si>
  <si>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</si>
  <si>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</si>
  <si>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</si>
  <si>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</si>
  <si>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</si>
  <si>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</si>
  <si>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</si>
  <si>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</si>
  <si>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</si>
  <si>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</si>
  <si>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</si>
  <si>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</si>
  <si>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</si>
  <si>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</si>
  <si>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</si>
  <si>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</si>
  <si>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</si>
  <si>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</si>
  <si>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</si>
  <si>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</si>
  <si>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</si>
  <si>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</si>
  <si>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</si>
  <si>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</si>
  <si>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</si>
  <si>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</si>
  <si>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</si>
  <si>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</si>
  <si>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</si>
  <si>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</si>
  <si>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</si>
  <si>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</si>
  <si>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</si>
  <si>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</si>
  <si>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</si>
  <si>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</si>
  <si>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</si>
  <si>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</si>
  <si>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</si>
  <si>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</si>
  <si>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</si>
  <si>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</si>
  <si>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</si>
  <si>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</si>
  <si>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</si>
  <si>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</si>
  <si>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</si>
  <si>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</si>
  <si>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</si>
  <si>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</si>
  <si>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</si>
  <si>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</si>
  <si>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</si>
  <si>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</si>
  <si>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</si>
  <si>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</si>
  <si>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</si>
  <si>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</si>
  <si>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</si>
  <si>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</si>
  <si>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</si>
  <si>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</si>
  <si>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</si>
  <si>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</si>
  <si>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</si>
  <si>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</si>
  <si>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</si>
  <si>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</si>
  <si>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</si>
  <si>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</si>
  <si>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</si>
  <si>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</si>
  <si>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</si>
  <si>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</si>
  <si>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</si>
  <si>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</si>
  <si>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</si>
  <si>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</si>
  <si>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</si>
  <si>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</si>
  <si>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</si>
  <si>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</si>
  <si>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</si>
  <si>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</si>
  <si>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</si>
  <si>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</si>
  <si>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</si>
  <si>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</si>
  <si>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</si>
  <si>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</si>
  <si>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</si>
  <si>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</si>
  <si>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</si>
  <si>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</si>
  <si>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</si>
  <si>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</si>
  <si>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</si>
  <si>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</si>
  <si>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</si>
  <si>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</si>
  <si>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</si>
  <si>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</si>
  <si>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</si>
  <si>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</si>
  <si>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</si>
  <si>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</si>
  <si>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</si>
  <si>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</si>
  <si>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</si>
  <si>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</si>
  <si>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</si>
  <si>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</si>
  <si>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</si>
  <si>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</si>
  <si>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</si>
  <si>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</si>
  <si>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</si>
  <si>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</si>
  <si>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</si>
  <si>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</si>
  <si>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</si>
  <si>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</si>
  <si>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</si>
  <si>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</si>
  <si>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</si>
  <si>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</si>
  <si>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</si>
  <si>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</si>
  <si>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</si>
  <si>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</si>
  <si>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</si>
  <si>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</si>
  <si>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</si>
  <si>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</si>
  <si>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</si>
  <si>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</si>
  <si>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</si>
  <si>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</si>
  <si>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</si>
  <si>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</si>
  <si>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</si>
  <si>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</si>
  <si>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</si>
  <si>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</si>
  <si>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</si>
  <si>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</si>
  <si>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</si>
  <si>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</si>
  <si>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</si>
  <si>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</si>
  <si>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</si>
  <si>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</si>
  <si>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</si>
  <si>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</si>
  <si>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</si>
  <si>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</si>
  <si>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</si>
  <si>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</si>
  <si>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</si>
  <si>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</si>
  <si>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</si>
  <si>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</si>
  <si>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</si>
  <si>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</si>
  <si>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</si>
  <si>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</si>
  <si>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</si>
  <si>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</si>
  <si>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</si>
  <si>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</si>
  <si>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</si>
  <si>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</si>
  <si>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</si>
  <si>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</si>
  <si>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</si>
  <si>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</si>
  <si>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</si>
  <si>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</si>
  <si>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</si>
  <si>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</si>
  <si>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</si>
  <si>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</si>
  <si>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</si>
  <si>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</si>
  <si>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</si>
  <si>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</si>
  <si>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</si>
  <si>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</si>
  <si>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</si>
  <si>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</si>
  <si>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</si>
  <si>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</si>
  <si>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</si>
  <si>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</si>
  <si>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</si>
  <si>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</si>
  <si>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</si>
  <si>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</si>
  <si>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</si>
  <si>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</si>
  <si>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</si>
  <si>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</si>
  <si>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</si>
  <si>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</si>
  <si>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</si>
  <si>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</si>
  <si>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</si>
  <si>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</si>
  <si>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</si>
  <si>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</si>
  <si>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</si>
  <si>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</si>
  <si>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</si>
  <si>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</si>
  <si>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</si>
  <si>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</si>
  <si>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</si>
  <si>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</si>
  <si>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</si>
  <si>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</si>
  <si>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</si>
  <si>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</si>
  <si>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</si>
  <si>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</si>
  <si>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</si>
  <si>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</si>
  <si>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</si>
  <si>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</si>
  <si>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</si>
  <si>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</si>
  <si>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</si>
  <si>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</si>
  <si>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</si>
  <si>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</si>
  <si>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</si>
  <si>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</si>
  <si>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</si>
  <si>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</si>
  <si>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</si>
  <si>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</si>
  <si>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</si>
  <si>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</si>
  <si>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</si>
  <si>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</si>
  <si>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</si>
  <si>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</si>
  <si>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</si>
  <si>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</si>
  <si>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</si>
  <si>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</si>
  <si>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</si>
  <si>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</si>
  <si>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</si>
  <si>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</si>
  <si>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</si>
  <si>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</si>
  <si>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</si>
  <si>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</si>
  <si>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</si>
  <si>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</si>
  <si>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</si>
  <si>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</si>
  <si>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</si>
  <si>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</si>
  <si>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</si>
  <si>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</si>
  <si>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</si>
  <si>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</si>
  <si>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</si>
  <si>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</si>
  <si>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</si>
  <si>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</si>
  <si>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</si>
  <si>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</si>
  <si>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</si>
  <si>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</si>
  <si>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</si>
  <si>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</si>
  <si>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</si>
  <si>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</si>
  <si>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</si>
  <si>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</si>
  <si>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</si>
  <si>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</si>
  <si>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</si>
  <si>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</si>
  <si>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</si>
  <si>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</si>
  <si>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</si>
  <si>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</si>
  <si>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</si>
  <si>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</si>
  <si>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</si>
  <si>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</si>
  <si>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</si>
  <si>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</si>
  <si>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</si>
  <si>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</si>
  <si>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</si>
  <si>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</si>
  <si>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</si>
  <si>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</si>
  <si>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</si>
  <si>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</si>
  <si>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</si>
  <si>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</si>
  <si>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</si>
  <si>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</si>
  <si>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</si>
  <si>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</si>
  <si>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</si>
  <si>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</si>
  <si>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</si>
  <si>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</si>
  <si>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</si>
  <si>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</si>
  <si>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</si>
  <si>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</si>
  <si>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</si>
  <si>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</si>
  <si>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</si>
  <si>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</si>
  <si>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</si>
  <si>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</si>
  <si>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</si>
  <si>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</si>
  <si>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</si>
  <si>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</si>
  <si>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</si>
  <si>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</si>
  <si>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</si>
  <si>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</si>
  <si>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</si>
  <si>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</si>
  <si>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</si>
  <si>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</si>
  <si>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</si>
  <si>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</si>
  <si>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</si>
  <si>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</si>
  <si>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</si>
  <si>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</si>
  <si>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</si>
  <si>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</si>
  <si>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</si>
  <si>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</si>
  <si>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</si>
  <si>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</si>
  <si>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</si>
  <si>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</si>
  <si>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</si>
  <si>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</si>
  <si>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</si>
  <si>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</si>
  <si>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</si>
  <si>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</si>
  <si>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</si>
  <si>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</si>
  <si>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</si>
  <si>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</si>
  <si>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</si>
  <si>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</si>
  <si>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</si>
  <si>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</si>
  <si>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</si>
  <si>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</si>
  <si>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</si>
  <si>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</si>
  <si>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</si>
  <si>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</si>
  <si>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</si>
  <si>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</si>
  <si>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</si>
  <si>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</si>
  <si>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</si>
  <si>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</si>
  <si>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</si>
  <si>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</si>
  <si>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</si>
  <si>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</si>
  <si>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</si>
  <si>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</si>
  <si>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</si>
  <si>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</si>
  <si>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</si>
  <si>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</si>
  <si>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</si>
  <si>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</si>
  <si>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</si>
  <si>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</si>
  <si>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</si>
  <si>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</si>
  <si>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</si>
  <si>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</si>
  <si>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</si>
  <si>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</si>
  <si>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</si>
  <si>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</si>
  <si>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</si>
  <si>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</si>
  <si>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</si>
  <si>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</si>
  <si>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</si>
  <si>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</si>
  <si>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</si>
  <si>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</si>
  <si>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</si>
  <si>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</si>
  <si>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</si>
  <si>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</si>
  <si>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</si>
  <si>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</si>
  <si>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</si>
  <si>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</si>
  <si>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</si>
  <si>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</si>
  <si>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</si>
  <si>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</si>
  <si>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</si>
  <si>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</si>
  <si>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</si>
  <si>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</si>
  <si>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</si>
  <si>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</si>
  <si>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</si>
  <si>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</si>
  <si>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</si>
  <si>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</si>
  <si>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</si>
  <si>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</si>
  <si>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</si>
  <si>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</si>
  <si>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</si>
  <si>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</si>
  <si>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</si>
  <si>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</si>
  <si>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</si>
  <si>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</si>
  <si>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</si>
  <si>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</si>
  <si>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</si>
  <si>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</si>
  <si>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</si>
  <si>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</si>
  <si>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</si>
  <si>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</si>
  <si>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</si>
  <si>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</si>
  <si>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</si>
  <si>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</si>
  <si>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</si>
  <si>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</si>
  <si>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</si>
  <si>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</si>
  <si>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</si>
  <si>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</si>
  <si>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</si>
  <si>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</si>
  <si>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</si>
  <si>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</si>
  <si>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</si>
  <si>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</si>
  <si>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</si>
  <si>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</si>
  <si>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</si>
  <si>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</si>
  <si>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</si>
  <si>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</si>
  <si>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</si>
  <si>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</si>
  <si>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</si>
  <si>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</si>
  <si>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</si>
  <si>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</si>
  <si>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</si>
  <si>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</si>
  <si>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</si>
  <si>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</si>
  <si>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</si>
  <si>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</si>
  <si>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</si>
  <si>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</si>
  <si>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</si>
  <si>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</si>
  <si>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</si>
  <si>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</si>
  <si>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</si>
  <si>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</si>
  <si>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</si>
  <si>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</si>
  <si>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</si>
  <si>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</si>
  <si>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</si>
  <si>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</si>
  <si>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</si>
  <si>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</si>
  <si>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</si>
  <si>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</si>
  <si>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</si>
  <si>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</si>
  <si>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</si>
  <si>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</si>
  <si>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</si>
  <si>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</si>
  <si>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</si>
  <si>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</si>
  <si>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</si>
  <si>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</si>
  <si>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</si>
  <si>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</si>
  <si>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</si>
  <si>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</si>
  <si>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</si>
  <si>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</si>
  <si>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</si>
  <si>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</si>
  <si>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</si>
  <si>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</si>
  <si>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</si>
  <si>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</si>
  <si>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</si>
  <si>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</si>
  <si>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</si>
  <si>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</si>
  <si>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</si>
  <si>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</si>
  <si>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</si>
  <si>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</si>
  <si>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</si>
  <si>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</si>
  <si>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</si>
  <si>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</si>
  <si>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</si>
  <si>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</si>
  <si>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</si>
  <si>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</si>
  <si>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</si>
  <si>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</si>
  <si>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</si>
  <si>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</si>
  <si>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</si>
  <si>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</si>
  <si>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</si>
  <si>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</si>
  <si>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</si>
  <si>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</si>
  <si>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</si>
  <si>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</si>
  <si>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</si>
  <si>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</si>
  <si>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</si>
  <si>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</si>
  <si>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</si>
  <si>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</si>
  <si>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</si>
  <si>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</si>
  <si>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</si>
  <si>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</si>
  <si>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</si>
  <si>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</si>
  <si>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</si>
  <si>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</si>
  <si>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</si>
  <si>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</si>
  <si>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</si>
  <si>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</si>
  <si>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</si>
  <si>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</si>
  <si>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</si>
  <si>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</si>
  <si>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</si>
  <si>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</si>
  <si>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</si>
  <si>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</si>
  <si>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</si>
  <si>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</si>
  <si>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</si>
  <si>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</si>
  <si>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</si>
  <si>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</si>
  <si>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</si>
  <si>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</si>
  <si>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</si>
  <si>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</si>
  <si>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</si>
  <si>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</si>
  <si>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</si>
  <si>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</si>
  <si>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</si>
  <si>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</si>
  <si>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</si>
  <si>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</si>
  <si>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</si>
  <si>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</si>
  <si>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</si>
  <si>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</si>
  <si>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</si>
  <si>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</si>
  <si>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</si>
  <si>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</si>
  <si>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</si>
  <si>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</si>
  <si>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</si>
  <si>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</si>
  <si>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</si>
  <si>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</si>
  <si>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</si>
  <si>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</si>
  <si>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</si>
  <si>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</si>
  <si>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</si>
  <si>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</si>
  <si>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</si>
  <si>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</si>
  <si>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</si>
  <si>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</si>
  <si>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</si>
  <si>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</si>
  <si>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</si>
  <si>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</si>
  <si>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</si>
  <si>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</si>
  <si>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</si>
  <si>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</si>
  <si>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</si>
  <si>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</si>
  <si>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</si>
  <si>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</si>
  <si>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</si>
  <si>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</si>
  <si>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</si>
  <si>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</si>
  <si>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</si>
  <si>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</si>
  <si>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</si>
  <si>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</si>
  <si>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</si>
  <si>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</si>
  <si>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</si>
  <si>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</si>
  <si>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</si>
  <si>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</si>
  <si>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</si>
  <si>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</si>
  <si>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</si>
  <si>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</si>
  <si>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</si>
  <si>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</si>
  <si>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</si>
  <si>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</si>
  <si>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</si>
  <si>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</si>
  <si>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</si>
  <si>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</si>
  <si>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</si>
  <si>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</si>
  <si>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</si>
  <si>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</si>
  <si>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</si>
  <si>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</si>
  <si>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</si>
  <si>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</si>
  <si>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</si>
  <si>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</si>
  <si>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</si>
  <si>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</si>
  <si>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</si>
  <si>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</si>
  <si>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</si>
  <si>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</si>
  <si>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</si>
  <si>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</si>
  <si>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</si>
  <si>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</si>
  <si>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</si>
  <si>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</si>
  <si>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</si>
  <si>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</si>
  <si>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</si>
  <si>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</si>
  <si>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</si>
  <si>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</si>
  <si>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</si>
  <si>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</si>
  <si>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</si>
  <si>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</si>
  <si>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</si>
  <si>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</si>
  <si>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</si>
  <si>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</si>
  <si>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</si>
  <si>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</si>
  <si>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</si>
  <si>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</si>
  <si>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</si>
  <si>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</si>
  <si>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</si>
  <si>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</si>
  <si>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</si>
  <si>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</si>
  <si>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</si>
  <si>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</si>
  <si>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</si>
  <si>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</si>
  <si>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</si>
  <si>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</si>
  <si>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</si>
  <si>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</si>
  <si>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</si>
  <si>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</si>
  <si>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</si>
  <si>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</si>
  <si>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</si>
  <si>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</si>
  <si>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</si>
  <si>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</si>
  <si>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</si>
  <si>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</si>
  <si>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</si>
  <si>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</si>
  <si>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</si>
  <si>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</si>
  <si>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</si>
  <si>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</si>
  <si>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</si>
  <si>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</si>
  <si>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</si>
  <si>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</si>
  <si>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</si>
  <si>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</si>
  <si>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</si>
  <si>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</si>
  <si>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</si>
  <si>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</si>
  <si>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</si>
  <si>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</si>
  <si>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</si>
  <si>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</si>
  <si>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</si>
  <si>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</si>
  <si>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</si>
  <si>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</si>
  <si>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</si>
  <si>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</si>
  <si>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</si>
  <si>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</si>
  <si>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</si>
  <si>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</si>
  <si>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</si>
  <si>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</si>
  <si>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</si>
  <si>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</si>
  <si>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</si>
  <si>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</si>
  <si>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</si>
  <si>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</si>
  <si>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</si>
  <si>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</si>
  <si>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</si>
  <si>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</si>
  <si>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</si>
  <si>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</si>
  <si>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</si>
  <si>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</si>
  <si>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</si>
  <si>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</si>
  <si>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</si>
  <si>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</si>
  <si>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</si>
  <si>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</si>
  <si>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</si>
  <si>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</si>
  <si>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</si>
  <si>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</si>
  <si>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</si>
  <si>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</si>
  <si>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</si>
  <si>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</si>
  <si>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</si>
  <si>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</si>
  <si>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</si>
  <si>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</si>
  <si>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</si>
  <si>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</si>
  <si>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</si>
  <si>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</si>
  <si>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</si>
  <si>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</si>
  <si>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</si>
  <si>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</si>
  <si>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</si>
  <si>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</si>
  <si>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</si>
  <si>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</si>
  <si>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</si>
  <si>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</si>
  <si>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</si>
  <si>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</si>
  <si>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</si>
  <si>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</si>
  <si>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</si>
  <si>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</si>
  <si>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</si>
  <si>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</si>
  <si>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</si>
  <si>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</si>
  <si>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</si>
  <si>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</si>
  <si>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</si>
  <si>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</si>
  <si>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</si>
  <si>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</si>
  <si>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</si>
  <si>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</si>
  <si>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</si>
  <si>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</si>
  <si>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</si>
  <si>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</si>
  <si>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</si>
  <si>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</si>
  <si>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</si>
  <si>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</si>
  <si>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</si>
  <si>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</si>
  <si>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</si>
  <si>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</si>
  <si>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</si>
  <si>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</si>
  <si>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</si>
  <si>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</si>
  <si>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</si>
  <si>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</si>
  <si>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</si>
  <si>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</si>
  <si>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</si>
  <si>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</si>
  <si>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</si>
  <si>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</si>
  <si>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</si>
  <si>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</si>
  <si>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</si>
  <si>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</si>
  <si>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</si>
  <si>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</si>
  <si>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</si>
  <si>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</si>
  <si>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</si>
  <si>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</si>
  <si>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</si>
  <si>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</si>
  <si>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</si>
  <si>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</si>
  <si>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</si>
  <si>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</si>
  <si>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</si>
  <si>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</si>
  <si>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</si>
  <si>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</si>
  <si>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</si>
  <si>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</si>
  <si>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</si>
  <si>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</si>
  <si>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</si>
  <si>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</si>
  <si>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</si>
  <si>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</si>
  <si>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</si>
  <si>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</si>
  <si>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</si>
  <si>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</si>
  <si>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</si>
  <si>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</si>
  <si>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</si>
  <si>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</si>
  <si>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</si>
  <si>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</si>
  <si>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</si>
  <si>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</si>
  <si>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</si>
  <si>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</si>
  <si>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</si>
  <si>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</si>
  <si>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</si>
  <si>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</si>
  <si>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</si>
  <si>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</si>
  <si>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</si>
  <si>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</si>
  <si>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</si>
  <si>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</si>
  <si>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</si>
  <si>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</si>
  <si>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</si>
  <si>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</si>
  <si>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</si>
  <si>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</si>
  <si>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</si>
  <si>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</si>
  <si>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</si>
  <si>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</si>
  <si>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</si>
  <si>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</si>
  <si>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</si>
  <si>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</si>
  <si>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</si>
  <si>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</si>
  <si>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</si>
  <si>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</si>
  <si>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</si>
  <si>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</si>
  <si>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</si>
  <si>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</si>
  <si>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</si>
  <si>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</si>
  <si>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</si>
  <si>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</si>
  <si>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</si>
  <si>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</si>
  <si>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</si>
  <si>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</si>
  <si>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</si>
  <si>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</si>
  <si>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</si>
  <si>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</si>
  <si>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</si>
  <si>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</si>
  <si>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</si>
  <si>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</si>
  <si>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</si>
  <si>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</si>
  <si>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</si>
  <si>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</si>
  <si>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</si>
  <si>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</si>
  <si>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</si>
  <si>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</si>
  <si>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</si>
  <si>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</si>
  <si>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</si>
  <si>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</si>
  <si>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</si>
  <si>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</si>
  <si>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</si>
  <si>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</si>
  <si>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</si>
  <si>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</si>
  <si>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</si>
  <si>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</si>
  <si>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</si>
  <si>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</si>
  <si>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</si>
  <si>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</si>
  <si>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</si>
  <si>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</si>
  <si>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</si>
  <si>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</si>
  <si>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</si>
  <si>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</si>
  <si>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</si>
  <si>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</si>
  <si>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</si>
  <si>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</si>
  <si>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</si>
  <si>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</si>
  <si>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</si>
  <si>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</si>
  <si>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</si>
  <si>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</si>
  <si>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</si>
  <si>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</si>
  <si>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</si>
  <si>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</si>
  <si>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</si>
  <si>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</si>
  <si>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</si>
  <si>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</si>
  <si>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</si>
  <si>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</si>
  <si>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</si>
  <si>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</si>
  <si>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</si>
  <si>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</si>
  <si>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</si>
  <si>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</si>
  <si>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</si>
  <si>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</si>
  <si>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</si>
  <si>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</si>
  <si>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</si>
  <si>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</si>
  <si>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</si>
  <si>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</si>
  <si>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</si>
  <si>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</si>
  <si>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</si>
  <si>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</si>
  <si>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</si>
  <si>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</si>
  <si>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</si>
  <si>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</si>
  <si>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</si>
  <si>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</si>
  <si>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</si>
  <si>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</si>
  <si>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</si>
  <si>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</si>
  <si>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</si>
  <si>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</si>
  <si>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</si>
  <si>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</si>
  <si>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</si>
  <si>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</si>
  <si>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</si>
  <si>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</si>
  <si>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</si>
  <si>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</si>
  <si>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</si>
  <si>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</si>
  <si>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</si>
  <si>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</si>
  <si>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</si>
  <si>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</si>
  <si>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</si>
  <si>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</si>
  <si>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</si>
  <si>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</si>
  <si>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</si>
  <si>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</si>
  <si>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</si>
  <si>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</si>
  <si>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</si>
  <si>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</si>
  <si>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</si>
  <si>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</si>
  <si>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</si>
  <si>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</si>
  <si>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</si>
  <si>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</si>
  <si>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</si>
  <si>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</si>
  <si>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</si>
  <si>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</si>
  <si>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</si>
  <si>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</si>
  <si>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</si>
  <si>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</si>
  <si>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</si>
  <si>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</si>
  <si>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</si>
  <si>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</si>
  <si>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</si>
  <si>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</si>
  <si>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</si>
  <si>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</si>
  <si>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</si>
  <si>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</si>
  <si>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</si>
  <si>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</si>
  <si>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</si>
  <si>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</si>
  <si>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</si>
  <si>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</si>
  <si>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</si>
  <si>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</si>
  <si>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</si>
  <si>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</si>
  <si>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</si>
  <si>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</si>
  <si>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</si>
  <si>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</si>
  <si>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</si>
  <si>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</si>
  <si>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</si>
  <si>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</si>
  <si>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</si>
  <si>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</si>
  <si>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</si>
  <si>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</si>
  <si>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</si>
  <si>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</si>
  <si>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</si>
  <si>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</si>
  <si>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</si>
  <si>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</si>
  <si>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</si>
  <si>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</si>
  <si>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</si>
  <si>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</si>
  <si>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</si>
  <si>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</si>
  <si>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</si>
  <si>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</si>
  <si>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</si>
  <si>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</si>
  <si>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</si>
  <si>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</si>
  <si>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</si>
  <si>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</si>
  <si>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</si>
  <si>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</si>
  <si>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</si>
  <si>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</si>
  <si>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</si>
  <si>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</si>
  <si>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</si>
  <si>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</si>
  <si>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</si>
  <si>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</si>
  <si>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</si>
  <si>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</si>
  <si>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</si>
  <si>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</si>
  <si>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</si>
  <si>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</si>
  <si>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</si>
  <si>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</si>
  <si>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</si>
  <si>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</si>
  <si>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</si>
  <si>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</si>
  <si>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</si>
  <si>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</si>
  <si>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</si>
  <si>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</si>
  <si>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</si>
  <si>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</si>
  <si>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</si>
  <si>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</si>
  <si>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</si>
  <si>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</si>
  <si>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</si>
  <si>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</si>
  <si>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</si>
  <si>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</si>
  <si>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</si>
  <si>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</si>
  <si>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</si>
  <si>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</si>
  <si>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</si>
  <si>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</si>
  <si>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</si>
  <si>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</si>
  <si>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</si>
  <si>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</si>
  <si>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</si>
  <si>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</si>
  <si>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</si>
  <si>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</si>
  <si>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</si>
  <si>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</si>
  <si>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</si>
  <si>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</si>
  <si>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</si>
  <si>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</si>
  <si>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</si>
  <si>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</si>
  <si>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</si>
  <si>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</si>
  <si>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</si>
  <si>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</si>
  <si>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</si>
  <si>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</si>
  <si>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</si>
  <si>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</si>
  <si>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</si>
  <si>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</si>
  <si>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</si>
  <si>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</si>
  <si>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</si>
  <si>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</si>
  <si>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</si>
  <si>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</si>
  <si>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</si>
  <si>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</si>
  <si>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</si>
  <si>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</si>
  <si>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</si>
  <si>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</si>
  <si>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</si>
  <si>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</si>
  <si>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</si>
  <si>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</si>
  <si>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</si>
  <si>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</si>
  <si>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</si>
  <si>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</si>
  <si>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</si>
  <si>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</si>
  <si>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</si>
  <si>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</si>
  <si>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</si>
  <si>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</si>
  <si>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</si>
  <si>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</si>
  <si>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</si>
  <si>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</si>
  <si>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</si>
  <si>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</si>
  <si>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</si>
  <si>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</si>
  <si>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</si>
  <si>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</si>
  <si>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</si>
  <si>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</si>
  <si>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</si>
  <si>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</si>
  <si>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</si>
  <si>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</si>
  <si>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</si>
  <si>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</si>
  <si>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</si>
  <si>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</si>
  <si>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</si>
  <si>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</si>
  <si>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</si>
  <si>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</si>
  <si>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</si>
  <si>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</si>
  <si>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</si>
  <si>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</si>
  <si>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</si>
  <si>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</si>
  <si>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</si>
  <si>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</si>
  <si>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</si>
  <si>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</si>
  <si>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</si>
  <si>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</si>
  <si>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</si>
  <si>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</si>
  <si>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</si>
  <si>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</si>
  <si>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</si>
  <si>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</si>
  <si>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</si>
  <si>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</si>
  <si>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</si>
  <si>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</si>
  <si>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</si>
  <si>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</si>
  <si>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</si>
  <si>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</si>
  <si>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</si>
  <si>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</si>
  <si>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</si>
  <si>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</si>
  <si>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</si>
  <si>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</si>
  <si>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</si>
  <si>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</si>
  <si>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</si>
  <si>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</si>
  <si>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</si>
  <si>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</si>
  <si>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</si>
  <si>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</si>
  <si>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</si>
  <si>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</si>
  <si>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</si>
  <si>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</si>
  <si>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</si>
  <si>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</si>
  <si>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</si>
  <si>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</si>
  <si>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</si>
  <si>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</si>
  <si>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</si>
  <si>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</si>
  <si>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</si>
  <si>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</si>
  <si>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</si>
  <si>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</si>
  <si>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</si>
  <si>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</si>
  <si>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</si>
  <si>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</si>
  <si>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</si>
  <si>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</si>
  <si>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</si>
  <si>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</si>
  <si>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</si>
  <si>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</si>
  <si>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</si>
  <si>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</si>
  <si>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</si>
  <si>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</si>
  <si>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</si>
  <si>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</si>
  <si>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</si>
  <si>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</si>
  <si>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</si>
  <si>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</si>
  <si>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</si>
  <si>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</si>
  <si>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</si>
  <si>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</si>
  <si>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</si>
  <si>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</si>
  <si>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</si>
  <si>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</si>
  <si>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</si>
  <si>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</si>
  <si>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</si>
  <si>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</si>
  <si>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</si>
  <si>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</si>
  <si>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</si>
  <si>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</si>
  <si>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</si>
  <si>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</si>
  <si>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</si>
  <si>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</si>
  <si>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</si>
  <si>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</si>
  <si>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</si>
  <si>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</si>
  <si>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</si>
  <si>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</si>
  <si>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</si>
  <si>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</si>
  <si>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</si>
  <si>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</si>
  <si>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</si>
  <si>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</si>
  <si>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</si>
  <si>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</si>
  <si>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</si>
  <si>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</si>
  <si>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</si>
  <si>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</si>
  <si>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</si>
  <si>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</si>
  <si>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</si>
  <si>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</si>
  <si>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</si>
  <si>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</si>
  <si>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</si>
  <si>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</si>
  <si>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</si>
  <si>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</si>
  <si>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</si>
  <si>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</si>
  <si>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</si>
  <si>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</si>
  <si>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</si>
  <si>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</si>
  <si>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</si>
  <si>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</si>
  <si>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</si>
  <si>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</si>
  <si>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</si>
  <si>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</si>
  <si>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</si>
  <si>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</si>
  <si>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</si>
  <si>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</si>
  <si>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</si>
  <si>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</si>
  <si>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</si>
  <si>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</si>
  <si>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</si>
  <si>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</si>
  <si>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</si>
  <si>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</si>
  <si>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</si>
  <si>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</si>
  <si>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</si>
  <si>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</si>
  <si>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</si>
  <si>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</si>
  <si>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</si>
  <si>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</si>
  <si>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</si>
  <si>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</si>
  <si>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</si>
  <si>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</si>
  <si>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</si>
  <si>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</si>
  <si>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</si>
  <si>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</si>
  <si>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</si>
  <si>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</si>
  <si>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</si>
  <si>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</si>
  <si>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</si>
  <si>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</si>
  <si>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</si>
  <si>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</si>
  <si>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</si>
  <si>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</si>
  <si>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</si>
  <si>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</si>
  <si>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</si>
  <si>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</si>
  <si>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</si>
  <si>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</si>
  <si>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</si>
  <si>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</si>
  <si>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</si>
  <si>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</si>
  <si>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</si>
  <si>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</si>
  <si>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</si>
  <si>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</si>
  <si>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</si>
  <si>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</si>
  <si>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</si>
  <si>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</si>
  <si>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</si>
  <si>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</si>
  <si>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</si>
  <si>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</si>
  <si>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</si>
  <si>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</si>
  <si>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</si>
  <si>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</si>
  <si>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</si>
  <si>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</si>
  <si>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</si>
  <si>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</si>
  <si>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</si>
  <si>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</si>
  <si>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</si>
  <si>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</si>
  <si>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</si>
  <si>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</si>
  <si>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</si>
  <si>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</si>
  <si>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</si>
  <si>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</si>
  <si>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</si>
  <si>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</si>
  <si>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</si>
  <si>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</si>
  <si>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</si>
  <si>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</si>
  <si>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</si>
  <si>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</si>
  <si>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</si>
  <si>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</si>
  <si>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</si>
  <si>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</si>
  <si>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</si>
  <si>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</si>
  <si>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</si>
  <si>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</si>
  <si>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</si>
  <si>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</si>
  <si>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</si>
  <si>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</si>
  <si>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</si>
  <si>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</si>
  <si>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</si>
  <si>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</si>
  <si>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</si>
  <si>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</si>
  <si>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</si>
  <si>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</si>
  <si>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</si>
  <si>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</si>
  <si>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</si>
  <si>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</si>
  <si>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</si>
  <si>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</si>
  <si>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</si>
  <si>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</si>
  <si>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</si>
  <si>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</si>
  <si>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</si>
  <si>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</si>
  <si>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</si>
  <si>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</si>
  <si>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</si>
  <si>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</si>
  <si>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</si>
  <si>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</si>
  <si>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</si>
  <si>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</si>
  <si>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</si>
  <si>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</si>
  <si>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</si>
  <si>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</si>
  <si>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</si>
  <si>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</si>
  <si>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</si>
  <si>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</si>
  <si>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</si>
  <si>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</si>
  <si>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</si>
  <si>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</si>
  <si>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</si>
  <si>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</si>
  <si>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</si>
  <si>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</si>
  <si>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</si>
  <si>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</si>
  <si>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</si>
  <si>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</si>
  <si>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</si>
  <si>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</si>
  <si>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</si>
  <si>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</si>
  <si>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</si>
  <si>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</si>
  <si>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</si>
  <si>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</si>
  <si>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</si>
  <si>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</si>
  <si>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</si>
  <si>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</si>
  <si>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</si>
  <si>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</si>
  <si>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</si>
  <si>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</si>
  <si>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</si>
  <si>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</si>
  <si>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</si>
  <si>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</si>
  <si>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</si>
  <si>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</si>
  <si>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</si>
  <si>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</si>
  <si>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</si>
  <si>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</si>
  <si>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</si>
  <si>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</si>
  <si>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</si>
  <si>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</si>
  <si>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</si>
  <si>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</si>
  <si>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</si>
  <si>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</si>
  <si>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</si>
  <si>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</si>
  <si>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</si>
  <si>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</si>
  <si>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</si>
  <si>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</si>
  <si>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</si>
  <si>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</si>
  <si>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</si>
  <si>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</si>
  <si>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</si>
  <si>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</si>
  <si>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</si>
  <si>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</si>
  <si>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</si>
  <si>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</si>
  <si>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</si>
  <si>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</si>
  <si>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</si>
  <si>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</si>
  <si>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</si>
  <si>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</si>
  <si>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</si>
  <si>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</si>
  <si>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</si>
  <si>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</si>
  <si>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</si>
  <si>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</si>
  <si>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</si>
  <si>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</si>
  <si>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</si>
  <si>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</si>
  <si>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</si>
  <si>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</si>
  <si>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</si>
  <si>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</si>
  <si>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</si>
  <si>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</si>
  <si>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</si>
  <si>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</si>
  <si>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</si>
  <si>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</si>
  <si>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</si>
  <si>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</si>
  <si>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</si>
  <si>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</si>
  <si>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</si>
  <si>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</si>
  <si>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</si>
  <si>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</si>
  <si>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</si>
  <si>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</si>
  <si>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</si>
  <si>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</si>
  <si>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</si>
  <si>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</si>
  <si>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</si>
  <si>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</si>
  <si>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</si>
  <si>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</si>
  <si>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</si>
  <si>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</si>
  <si>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</si>
  <si>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</si>
  <si>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</si>
  <si>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</si>
  <si>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</si>
  <si>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</si>
  <si>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</si>
  <si>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</si>
  <si>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</si>
  <si>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</si>
  <si>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</si>
  <si>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</si>
  <si>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</si>
  <si>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</si>
  <si>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</si>
  <si>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</si>
  <si>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</si>
  <si>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</si>
  <si>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</si>
  <si>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</si>
  <si>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</si>
  <si>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</si>
  <si>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</si>
  <si>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</si>
  <si>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</si>
  <si>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</si>
  <si>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</si>
  <si>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</si>
  <si>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</si>
  <si>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</si>
  <si>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</si>
  <si>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</si>
  <si>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</si>
  <si>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</si>
  <si>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</si>
  <si>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</si>
  <si>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</si>
  <si>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</si>
  <si>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</si>
  <si>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</si>
  <si>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</si>
  <si>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</si>
  <si>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</si>
  <si>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</si>
  <si>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</si>
  <si>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</si>
  <si>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</si>
  <si>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</si>
  <si>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</si>
  <si>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</si>
  <si>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</si>
  <si>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</si>
  <si>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</si>
  <si>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</si>
  <si>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</si>
  <si>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</si>
  <si>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</si>
  <si>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</si>
  <si>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</si>
  <si>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</si>
  <si>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</si>
  <si>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</si>
  <si>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</si>
  <si>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</si>
  <si>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</si>
  <si>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</si>
  <si>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</si>
  <si>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</si>
  <si>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</si>
  <si>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</si>
  <si>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</si>
  <si>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</si>
  <si>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</si>
  <si>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</si>
  <si>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</si>
  <si>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</si>
  <si>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</si>
  <si>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</si>
  <si>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</si>
  <si>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</si>
  <si>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</si>
  <si>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</si>
  <si>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</si>
  <si>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</si>
  <si>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</si>
  <si>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</si>
  <si>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</si>
  <si>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</si>
  <si>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</si>
  <si>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</si>
  <si>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</si>
  <si>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</si>
  <si>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</si>
  <si>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</si>
  <si>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</si>
  <si>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</si>
  <si>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</si>
  <si>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</si>
  <si>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</si>
  <si>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</si>
  <si>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</si>
  <si>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</si>
  <si>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</si>
  <si>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</si>
  <si>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</si>
  <si>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</si>
  <si>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</si>
  <si>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</si>
  <si>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</si>
  <si>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</si>
  <si>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</si>
  <si>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</si>
  <si>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</si>
  <si>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</si>
  <si>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</si>
  <si>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</si>
  <si>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</si>
  <si>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</si>
  <si>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</si>
  <si>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</si>
  <si>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</si>
  <si>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</si>
  <si>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</si>
  <si>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</si>
  <si>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</si>
  <si>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</si>
  <si>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</si>
  <si>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</si>
  <si>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</si>
  <si>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</si>
  <si>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</si>
  <si>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</si>
  <si>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</si>
  <si>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</si>
  <si>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</si>
  <si>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</si>
  <si>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</si>
  <si>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</si>
  <si>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</si>
  <si>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</si>
  <si>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</si>
  <si>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</si>
  <si>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</si>
  <si>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</si>
  <si>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</si>
  <si>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</si>
  <si>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</si>
  <si>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</si>
  <si>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</si>
  <si>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</si>
  <si>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</si>
  <si>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</si>
  <si>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</si>
  <si>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</si>
  <si>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</si>
  <si>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</si>
  <si>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</si>
  <si>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</si>
  <si>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</si>
  <si>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</si>
  <si>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</si>
  <si>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</si>
  <si>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</si>
  <si>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</si>
  <si>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</si>
  <si>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</si>
  <si>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</si>
  <si>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</si>
  <si>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</si>
  <si>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</si>
  <si>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</si>
  <si>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</si>
  <si>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</si>
  <si>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</si>
  <si>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</si>
  <si>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</si>
  <si>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</si>
  <si>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</si>
  <si>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</si>
  <si>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</si>
  <si>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</si>
  <si>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</si>
  <si>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</si>
  <si>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</si>
  <si>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</si>
  <si>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</si>
  <si>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</si>
  <si>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</si>
  <si>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</si>
  <si>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</si>
  <si>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</si>
  <si>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</si>
  <si>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</si>
  <si>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</si>
  <si>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</si>
  <si>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</si>
  <si>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</si>
  <si>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</si>
  <si>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</si>
  <si>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</si>
  <si>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</si>
  <si>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</si>
  <si>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</si>
  <si>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</si>
  <si>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</si>
  <si>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</si>
  <si>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</si>
  <si>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</si>
  <si>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</si>
  <si>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</si>
  <si>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</si>
  <si>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</si>
  <si>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</si>
  <si>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</si>
  <si>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</si>
  <si>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</si>
  <si>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</si>
  <si>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</si>
  <si>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</si>
  <si>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</si>
  <si>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</si>
  <si>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</si>
  <si>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</si>
  <si>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</si>
  <si>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</si>
  <si>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</si>
  <si>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</si>
  <si>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</si>
  <si>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</si>
  <si>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</si>
  <si>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</si>
  <si>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</si>
  <si>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</si>
  <si>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</si>
  <si>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</si>
  <si>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</si>
  <si>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</si>
  <si>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</si>
  <si>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</si>
  <si>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</si>
  <si>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</si>
  <si>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</si>
  <si>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</si>
  <si>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</si>
  <si>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</si>
  <si>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</si>
  <si>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</si>
  <si>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</si>
  <si>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</si>
  <si>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</si>
  <si>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</si>
  <si>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</si>
  <si>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</si>
  <si>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</si>
  <si>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</si>
  <si>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</si>
  <si>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</si>
  <si>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</si>
  <si>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</si>
  <si>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</si>
  <si>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</si>
  <si>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</si>
  <si>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</si>
  <si>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</si>
  <si>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</si>
  <si>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</si>
  <si>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</si>
  <si>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</si>
  <si>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</si>
  <si>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</si>
  <si>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</si>
  <si>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</si>
  <si>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</si>
  <si>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</si>
  <si>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</si>
  <si>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</si>
  <si>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</si>
  <si>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</si>
  <si>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</si>
  <si>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</si>
  <si>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</si>
  <si>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</si>
  <si>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</si>
  <si>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</si>
  <si>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</si>
  <si>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</si>
  <si>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</si>
  <si>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</si>
  <si>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</si>
  <si>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</si>
  <si>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</si>
  <si>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</si>
  <si>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</si>
  <si>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</si>
  <si>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</si>
  <si>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</si>
  <si>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</si>
  <si>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</si>
  <si>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</si>
  <si>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</si>
  <si>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</si>
  <si>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</si>
  <si>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</si>
  <si>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</si>
  <si>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</si>
  <si>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</si>
  <si>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</si>
  <si>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</si>
  <si>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</si>
  <si>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</si>
  <si>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</si>
  <si>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</si>
  <si>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</si>
  <si>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</si>
  <si>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</si>
  <si>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</si>
  <si>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</si>
  <si>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</si>
  <si>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</si>
  <si>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</si>
  <si>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</si>
  <si>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</si>
  <si>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</si>
  <si>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</si>
  <si>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</si>
  <si>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</si>
  <si>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</si>
  <si>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</si>
  <si>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</si>
  <si>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</si>
  <si>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</si>
  <si>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</si>
  <si>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</si>
  <si>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</si>
  <si>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</si>
  <si>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</si>
  <si>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</si>
  <si>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</si>
  <si>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</si>
  <si>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</si>
  <si>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</si>
  <si>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</si>
  <si>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</si>
  <si>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</si>
  <si>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</si>
  <si>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</si>
  <si>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</si>
  <si>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</si>
  <si>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</si>
  <si>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</si>
  <si>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</si>
  <si>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</si>
  <si>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</si>
  <si>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</si>
  <si>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</si>
  <si>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</si>
  <si>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</si>
  <si>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</si>
  <si>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</si>
  <si>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</si>
  <si>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</si>
  <si>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</si>
  <si>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</si>
  <si>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</si>
  <si>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</si>
  <si>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</si>
  <si>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</si>
  <si>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</si>
  <si>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</si>
  <si>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</si>
  <si>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</si>
  <si>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</si>
  <si>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</si>
  <si>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</si>
  <si>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</si>
  <si>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</si>
  <si>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</si>
  <si>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</si>
  <si>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</si>
  <si>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</si>
  <si>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</si>
  <si>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</si>
  <si>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</si>
  <si>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</si>
  <si>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</si>
  <si>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</si>
  <si>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</si>
  <si>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</si>
  <si>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</si>
  <si>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</si>
  <si>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</si>
  <si>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</si>
  <si>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</si>
  <si>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</si>
  <si>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</si>
  <si>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</si>
  <si>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</si>
  <si>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</si>
  <si>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</si>
  <si>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</si>
  <si>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</si>
  <si>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</si>
  <si>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</si>
  <si>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</si>
  <si>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</si>
  <si>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</si>
  <si>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</si>
  <si>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</si>
  <si>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</si>
  <si>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</si>
  <si>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</si>
  <si>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</si>
  <si>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</si>
  <si>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</si>
  <si>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</si>
  <si>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</si>
  <si>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</si>
  <si>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</si>
  <si>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</si>
  <si>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</si>
  <si>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</si>
  <si>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</si>
  <si>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</si>
  <si>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</si>
  <si>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</si>
  <si>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</si>
  <si>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</si>
  <si>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</si>
  <si>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</si>
  <si>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</si>
  <si>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</si>
  <si>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</si>
  <si>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</si>
  <si>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</si>
  <si>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</si>
  <si>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</si>
  <si>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</si>
  <si>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</si>
  <si>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</si>
  <si>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</si>
  <si>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</si>
  <si>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</si>
  <si>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</si>
  <si>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</si>
  <si>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</si>
  <si>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</si>
  <si>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</si>
  <si>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</si>
  <si>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</si>
  <si>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</si>
  <si>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</si>
  <si>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</si>
  <si>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</si>
  <si>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</si>
  <si>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</si>
  <si>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</si>
  <si>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</si>
  <si>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</si>
  <si>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</si>
  <si>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</si>
  <si>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</si>
  <si>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</si>
  <si>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</si>
  <si>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</si>
  <si>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</si>
  <si>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</si>
  <si>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</si>
  <si>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</si>
  <si>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</si>
  <si>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</si>
  <si>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</si>
  <si>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</si>
  <si>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</si>
  <si>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</si>
  <si>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</si>
  <si>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</si>
  <si>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</si>
  <si>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</si>
  <si>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</si>
  <si>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</si>
  <si>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</si>
  <si>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</si>
  <si>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</si>
  <si>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</si>
  <si>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</si>
  <si>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</si>
  <si>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</si>
  <si>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</si>
  <si>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</si>
  <si>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</si>
  <si>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</si>
  <si>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</si>
  <si>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</si>
  <si>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</si>
  <si>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</si>
  <si>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</si>
  <si>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</si>
  <si>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</si>
  <si>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</si>
  <si>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</si>
  <si>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</si>
  <si>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</si>
  <si>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</si>
  <si>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</si>
  <si>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</si>
  <si>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</si>
  <si>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</si>
  <si>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</si>
  <si>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</si>
  <si>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</si>
  <si>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</si>
  <si>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</si>
  <si>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</si>
  <si>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</si>
  <si>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</si>
  <si>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</si>
  <si>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</si>
  <si>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</si>
  <si>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</si>
  <si>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</si>
  <si>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</si>
  <si>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</si>
  <si>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</si>
  <si>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</si>
  <si>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</si>
  <si>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</si>
  <si>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</si>
  <si>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</si>
  <si>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</si>
  <si>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</si>
  <si>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</si>
  <si>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</si>
  <si>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</si>
  <si>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</si>
  <si>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</si>
  <si>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</si>
  <si>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</si>
  <si>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</si>
  <si>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</si>
  <si>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</si>
  <si>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</si>
  <si>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</si>
  <si>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</si>
  <si>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</si>
  <si>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</si>
  <si>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</si>
  <si>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</si>
  <si>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</si>
  <si>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</si>
  <si>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</si>
  <si>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</si>
  <si>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</si>
  <si>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</si>
  <si>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</si>
  <si>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</si>
  <si>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</si>
  <si>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</si>
  <si>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</si>
  <si>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</si>
  <si>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</si>
  <si>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</si>
  <si>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</si>
  <si>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</si>
  <si>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</si>
  <si>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</si>
  <si>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</si>
  <si>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</si>
  <si>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</si>
  <si>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</si>
  <si>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</si>
  <si>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</si>
  <si>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</si>
  <si>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</si>
  <si>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</si>
  <si>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</si>
  <si>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</si>
  <si>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</si>
  <si>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</si>
  <si>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</si>
  <si>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</si>
  <si>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</si>
  <si>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</si>
  <si>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</si>
  <si>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</si>
  <si>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</si>
  <si>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</si>
  <si>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</si>
  <si>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</si>
  <si>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</si>
  <si>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</si>
  <si>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</si>
  <si>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</si>
  <si>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</si>
  <si>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</si>
  <si>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</si>
  <si>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</si>
  <si>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</si>
  <si>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</si>
  <si>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</si>
  <si>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</si>
  <si>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</si>
  <si>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</si>
  <si>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</si>
  <si>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</si>
  <si>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</si>
  <si>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</si>
  <si>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</si>
  <si>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</si>
  <si>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</si>
  <si>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</si>
  <si>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</si>
  <si>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</si>
  <si>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</si>
  <si>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</si>
  <si>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</si>
  <si>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</si>
  <si>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</si>
  <si>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</si>
  <si>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</si>
  <si>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</si>
  <si>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</si>
  <si>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</si>
  <si>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</si>
  <si>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</si>
  <si>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</si>
  <si>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</si>
  <si>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</si>
  <si>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</si>
  <si>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</si>
  <si>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</si>
  <si>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</si>
  <si>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</si>
  <si>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</si>
  <si>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</si>
  <si>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</si>
  <si>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</si>
  <si>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</si>
  <si>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</si>
  <si>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</si>
  <si>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</si>
  <si>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</si>
  <si>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</si>
  <si>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</si>
  <si>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</si>
  <si>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</si>
  <si>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</si>
  <si>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</si>
  <si>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</si>
  <si>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</si>
  <si>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</si>
  <si>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</si>
  <si>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</si>
  <si>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</si>
  <si>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</si>
  <si>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</si>
  <si>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</si>
  <si>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</si>
  <si>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</si>
  <si>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</si>
  <si>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</si>
  <si>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</si>
  <si>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</si>
  <si>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</si>
  <si>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</si>
  <si>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</si>
  <si>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</si>
  <si>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</si>
  <si>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</si>
  <si>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</si>
  <si>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</si>
  <si>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</si>
  <si>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</si>
  <si>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</si>
  <si>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</si>
  <si>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</si>
  <si>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</si>
  <si>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</si>
  <si>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</si>
  <si>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</si>
  <si>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</si>
  <si>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</si>
  <si>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</si>
  <si>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</si>
  <si>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</si>
  <si>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</si>
  <si>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</si>
  <si>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</si>
  <si>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</si>
  <si>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</si>
  <si>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</si>
  <si>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</si>
  <si>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</si>
  <si>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</si>
  <si>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</si>
  <si>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</si>
  <si>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</si>
  <si>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</si>
  <si>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</si>
  <si>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</si>
  <si>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</si>
  <si>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</si>
  <si>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</si>
  <si>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</si>
  <si>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</si>
  <si>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</si>
  <si>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</si>
  <si>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</si>
  <si>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</si>
  <si>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</si>
  <si>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</si>
  <si>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</si>
  <si>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</si>
  <si>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</si>
  <si>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</si>
  <si>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</si>
  <si>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</si>
  <si>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</si>
  <si>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</si>
  <si>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</si>
  <si>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</si>
  <si>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</si>
  <si>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</si>
  <si>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</si>
  <si>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</si>
  <si>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</si>
  <si>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</si>
  <si>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</si>
  <si>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</si>
  <si>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</si>
  <si>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</si>
  <si>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</si>
  <si>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</si>
  <si>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</si>
  <si>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</si>
  <si>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</si>
  <si>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</si>
  <si>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</si>
  <si>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</si>
  <si>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</si>
  <si>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</si>
  <si>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</si>
  <si>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</si>
  <si>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</si>
  <si>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</si>
  <si>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</si>
  <si>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</si>
  <si>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</si>
  <si>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</si>
  <si>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</si>
  <si>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</si>
  <si>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</si>
  <si>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</si>
  <si>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</si>
  <si>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</si>
  <si>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</si>
  <si>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</si>
  <si>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</si>
  <si>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</si>
  <si>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</si>
  <si>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</si>
  <si>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</si>
  <si>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</si>
  <si>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</si>
  <si>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</si>
  <si>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</si>
  <si>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</si>
  <si>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</si>
  <si>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</si>
  <si>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</si>
  <si>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</si>
  <si>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</si>
  <si>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</si>
  <si>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</si>
  <si>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</si>
  <si>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</si>
  <si>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</si>
  <si>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</si>
  <si>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</si>
  <si>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</si>
  <si>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</si>
  <si>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</si>
  <si>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</si>
  <si>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</si>
  <si>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</si>
  <si>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</si>
  <si>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</si>
  <si>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</si>
  <si>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</si>
  <si>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</si>
  <si>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</si>
  <si>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</si>
  <si>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</si>
  <si>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</si>
  <si>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</si>
  <si>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</si>
  <si>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</si>
  <si>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</si>
  <si>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</si>
  <si>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</si>
  <si>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</si>
  <si>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</si>
  <si>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</si>
  <si>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</si>
  <si>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</si>
  <si>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</si>
  <si>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</si>
  <si>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</si>
  <si>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</si>
  <si>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</si>
  <si>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</si>
  <si>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</si>
  <si>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</si>
  <si>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</si>
  <si>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</si>
  <si>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</si>
  <si>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</si>
  <si>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</si>
  <si>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</si>
  <si>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</si>
  <si>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</si>
  <si>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</si>
  <si>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</si>
  <si>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</si>
  <si>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</si>
  <si>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</si>
  <si>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</si>
  <si>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</si>
  <si>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</si>
  <si>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</si>
  <si>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</si>
  <si>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</si>
  <si>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</si>
  <si>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</si>
  <si>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</si>
  <si>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</si>
  <si>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</si>
  <si>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</si>
  <si>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</si>
  <si>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</si>
  <si>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</si>
  <si>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</si>
  <si>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</si>
  <si>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</si>
  <si>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</si>
  <si>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</si>
  <si>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</si>
  <si>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</si>
  <si>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</si>
  <si>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</si>
  <si>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</si>
  <si>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</si>
  <si>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</si>
  <si>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</si>
  <si>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</si>
  <si>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</si>
  <si>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</si>
  <si>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</si>
  <si>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</si>
  <si>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</si>
  <si>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</si>
  <si>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</si>
  <si>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</si>
  <si>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</si>
  <si>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</si>
  <si>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</si>
  <si>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</si>
  <si>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</si>
  <si>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</si>
  <si>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</si>
  <si>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</si>
  <si>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</si>
  <si>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</si>
  <si>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</si>
  <si>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</si>
  <si>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</si>
  <si>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</si>
  <si>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</si>
  <si>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</si>
  <si>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</si>
  <si>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</si>
  <si>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</si>
  <si>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</si>
  <si>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</si>
  <si>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</si>
  <si>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</si>
  <si>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</si>
  <si>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</si>
  <si>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</si>
  <si>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</si>
  <si>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</si>
  <si>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</si>
  <si>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</si>
  <si>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</si>
  <si>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</si>
  <si>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</si>
  <si>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</si>
  <si>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</si>
  <si>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</si>
  <si>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</si>
  <si>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</si>
  <si>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</si>
  <si>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</si>
  <si>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</si>
  <si>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</si>
  <si>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</si>
  <si>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</si>
  <si>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</si>
  <si>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</si>
  <si>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</si>
  <si>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</si>
  <si>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</si>
  <si>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</si>
  <si>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</si>
  <si>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</si>
  <si>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</si>
  <si>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</si>
  <si>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</si>
  <si>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</si>
  <si>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</si>
  <si>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</si>
  <si>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</si>
  <si>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</si>
  <si>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</si>
  <si>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</si>
  <si>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</si>
  <si>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</si>
  <si>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</si>
  <si>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</si>
  <si>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</si>
  <si>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</si>
  <si>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</si>
  <si>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</si>
  <si>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</si>
  <si>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</si>
  <si>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</si>
  <si>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</si>
  <si>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</si>
  <si>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</si>
  <si>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</si>
  <si>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</si>
  <si>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</si>
  <si>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</si>
  <si>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</si>
  <si>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</si>
  <si>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</si>
  <si>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</si>
  <si>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</si>
  <si>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</si>
  <si>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</si>
  <si>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</si>
  <si>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</si>
  <si>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</si>
  <si>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</si>
  <si>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</si>
  <si>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</si>
  <si>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</si>
  <si>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</si>
  <si>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</si>
  <si>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</si>
  <si>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</si>
  <si>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</si>
  <si>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</si>
  <si>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</si>
  <si>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</si>
  <si>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</si>
  <si>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</si>
  <si>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</si>
  <si>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</si>
  <si>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</si>
  <si>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</si>
  <si>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</si>
  <si>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</si>
  <si>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</si>
  <si>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</si>
  <si>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</si>
  <si>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</si>
  <si>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</si>
  <si>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</si>
  <si>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</si>
  <si>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</si>
  <si>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</si>
  <si>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</si>
  <si>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</si>
  <si>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</si>
  <si>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</si>
  <si>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</si>
  <si>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</si>
  <si>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</si>
  <si>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</si>
  <si>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</si>
  <si>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</si>
  <si>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</si>
  <si>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</si>
  <si>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</si>
  <si>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</si>
  <si>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</si>
  <si>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</si>
  <si>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</si>
  <si>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</si>
  <si>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</si>
  <si>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</si>
  <si>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</si>
  <si>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</si>
  <si>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</si>
  <si>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</si>
  <si>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</si>
  <si>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</si>
  <si>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</si>
  <si>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</si>
  <si>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</si>
  <si>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</si>
  <si>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</si>
  <si>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</si>
  <si>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</si>
  <si>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</si>
  <si>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</si>
  <si>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</si>
  <si>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</si>
  <si>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</si>
  <si>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</si>
  <si>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</si>
  <si>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</si>
  <si>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</si>
  <si>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</si>
  <si>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</si>
  <si>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</si>
  <si>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</si>
  <si>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</si>
  <si>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</si>
  <si>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</si>
  <si>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</si>
  <si>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</si>
  <si>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</si>
  <si>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</si>
  <si>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</si>
  <si>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</si>
  <si>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</si>
  <si>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</si>
  <si>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</si>
  <si>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</si>
  <si>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</si>
  <si>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</si>
  <si>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</si>
  <si>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</si>
  <si>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</si>
  <si>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</si>
  <si>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</si>
  <si>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</si>
  <si>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</si>
  <si>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</si>
  <si>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</si>
  <si>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</si>
  <si>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</si>
  <si>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</si>
  <si>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</si>
  <si>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</si>
  <si>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</si>
  <si>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</si>
  <si>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</si>
  <si>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</si>
  <si>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</si>
  <si>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</si>
  <si>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</si>
  <si>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</si>
  <si>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</si>
  <si>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</si>
  <si>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</si>
  <si>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</si>
  <si>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</si>
  <si>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</si>
  <si>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</si>
  <si>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</si>
  <si>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</si>
  <si>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</si>
  <si>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</si>
  <si>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</si>
  <si>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</si>
  <si>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</si>
  <si>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</si>
  <si>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</si>
  <si>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</si>
  <si>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</si>
  <si>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</si>
  <si>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</si>
  <si>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</si>
  <si>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</si>
  <si>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</si>
  <si>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</si>
  <si>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</si>
  <si>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</si>
  <si>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</si>
  <si>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</si>
  <si>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</si>
  <si>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</si>
  <si>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</si>
  <si>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</si>
  <si>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</si>
  <si>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</si>
  <si>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</si>
  <si>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</si>
  <si>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</si>
  <si>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</si>
  <si>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</si>
  <si>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</si>
  <si>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</si>
  <si>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</si>
  <si>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</si>
  <si>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</si>
  <si>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</si>
  <si>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</si>
  <si>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</si>
  <si>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</si>
  <si>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</si>
  <si>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</si>
  <si>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</si>
  <si>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</si>
  <si>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</si>
  <si>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</si>
  <si>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</si>
  <si>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</si>
  <si>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</si>
  <si>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</si>
  <si>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</si>
  <si>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</si>
  <si>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</si>
  <si>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</si>
  <si>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</si>
  <si>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</si>
  <si>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</si>
  <si>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</si>
  <si>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</si>
  <si>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</si>
  <si>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</si>
  <si>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</si>
  <si>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</si>
  <si>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</si>
  <si>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</si>
  <si>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</si>
  <si>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</si>
  <si>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</si>
  <si>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</si>
  <si>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</si>
  <si>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</si>
  <si>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</si>
  <si>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</si>
  <si>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</si>
  <si>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</si>
  <si>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</si>
  <si>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</si>
  <si>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</si>
  <si>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</si>
  <si>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</si>
  <si>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</si>
  <si>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</si>
  <si>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</si>
  <si>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</si>
  <si>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</si>
  <si>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</si>
  <si>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</si>
  <si>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</si>
  <si>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</si>
  <si>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</si>
  <si>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</si>
  <si>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</si>
  <si>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</si>
  <si>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</si>
  <si>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</si>
  <si>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</si>
  <si>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</si>
  <si>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</si>
  <si>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</si>
  <si>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</si>
  <si>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</si>
  <si>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</si>
  <si>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</si>
  <si>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</si>
  <si>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</si>
  <si>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</si>
  <si>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</si>
  <si>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</si>
  <si>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</si>
  <si>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</si>
  <si>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</si>
  <si>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</si>
  <si>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</si>
  <si>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</si>
  <si>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</si>
  <si>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</si>
  <si>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</si>
  <si>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</si>
  <si>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</si>
  <si>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</si>
  <si>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</si>
  <si>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</si>
  <si>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</si>
  <si>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</si>
  <si>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</si>
  <si>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</si>
  <si>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</si>
  <si>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</si>
  <si>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</si>
  <si>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</si>
  <si>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</si>
  <si>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</si>
  <si>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</si>
  <si>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</si>
  <si>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</si>
  <si>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</si>
  <si>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</si>
  <si>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</si>
  <si>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</si>
  <si>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</si>
  <si>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</si>
  <si>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</si>
  <si>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</si>
  <si>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</si>
  <si>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</si>
  <si>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</si>
  <si>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</si>
  <si>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</si>
  <si>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</si>
  <si>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</si>
  <si>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</si>
  <si>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</si>
  <si>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</si>
  <si>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</si>
  <si>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</si>
  <si>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</si>
  <si>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</si>
  <si>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</si>
  <si>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</si>
  <si>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</si>
  <si>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</si>
  <si>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</si>
  <si>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</si>
  <si>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</si>
  <si>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</si>
  <si>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</si>
  <si>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</si>
  <si>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</si>
  <si>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</si>
  <si>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</si>
  <si>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</si>
  <si>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</si>
  <si>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</si>
  <si>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</si>
  <si>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</si>
  <si>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</si>
  <si>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</si>
  <si>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</si>
  <si>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</si>
  <si>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</si>
  <si>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</si>
  <si>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</si>
  <si>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</si>
  <si>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</si>
  <si>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</si>
  <si>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</si>
  <si>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</si>
  <si>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</si>
  <si>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</si>
  <si>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</si>
  <si>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</si>
  <si>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</si>
  <si>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</si>
  <si>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</si>
  <si>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</si>
  <si>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</si>
  <si>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</si>
  <si>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</si>
  <si>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</si>
  <si>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</si>
  <si>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</si>
  <si>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</si>
  <si>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</si>
  <si>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</si>
  <si>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</si>
  <si>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</si>
  <si>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</si>
  <si>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</si>
  <si>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</si>
  <si>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</si>
  <si>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</si>
  <si>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</si>
  <si>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</si>
  <si>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</si>
  <si>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</si>
  <si>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</si>
  <si>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</si>
  <si>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</si>
  <si>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</si>
  <si>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</si>
  <si>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</si>
  <si>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</si>
  <si>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</si>
  <si>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</si>
  <si>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</si>
  <si>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</si>
  <si>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</si>
  <si>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</si>
  <si>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</si>
  <si>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</si>
  <si>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</si>
  <si>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</si>
  <si>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</si>
  <si>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</si>
  <si>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</si>
  <si>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</si>
  <si>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</si>
  <si>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</si>
  <si>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</si>
  <si>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</si>
  <si>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</si>
  <si>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</si>
  <si>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</si>
  <si>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</si>
  <si>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</si>
  <si>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</si>
  <si>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</si>
  <si>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</si>
  <si>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</si>
  <si>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</si>
  <si>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</si>
  <si>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</si>
  <si>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</si>
  <si>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</si>
  <si>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</si>
  <si>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</si>
  <si>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</si>
  <si>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</si>
  <si>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</si>
  <si>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</si>
  <si>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</si>
  <si>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</si>
  <si>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</si>
  <si>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</si>
  <si>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</si>
  <si>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</si>
  <si>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</si>
  <si>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</si>
  <si>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</si>
  <si>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</si>
  <si>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</si>
  <si>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</si>
  <si>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</si>
  <si>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</si>
  <si>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</si>
  <si>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</si>
  <si>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</si>
  <si>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</si>
  <si>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</si>
  <si>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</si>
  <si>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</si>
  <si>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</si>
  <si>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</si>
  <si>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</si>
  <si>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</si>
  <si>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</si>
  <si>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</si>
  <si>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</si>
  <si>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</si>
  <si>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</si>
  <si>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</si>
  <si>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</si>
  <si>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</si>
  <si>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</si>
  <si>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</si>
  <si>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</si>
  <si>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</si>
  <si>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</si>
  <si>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</si>
  <si>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</si>
  <si>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</si>
  <si>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</si>
  <si>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</si>
  <si>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</si>
  <si>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</si>
  <si>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</si>
  <si>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</si>
  <si>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</si>
  <si>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</si>
  <si>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</si>
  <si>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</si>
  <si>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</si>
  <si>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</si>
  <si>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</si>
  <si>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</si>
  <si>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</si>
  <si>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</si>
  <si>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</si>
  <si>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</si>
  <si>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</si>
  <si>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</si>
  <si>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</si>
  <si>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</si>
  <si>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</si>
  <si>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</si>
  <si>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</si>
  <si>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</si>
  <si>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</si>
  <si>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</si>
  <si>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</si>
  <si>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</si>
  <si>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</si>
  <si>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</si>
  <si>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</si>
  <si>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</si>
  <si>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</si>
  <si>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</si>
  <si>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</si>
  <si>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</si>
  <si>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</si>
  <si>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</si>
  <si>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</si>
  <si>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</si>
  <si>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</si>
  <si>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</si>
  <si>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</si>
  <si>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</si>
  <si>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</si>
  <si>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</si>
  <si>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</si>
  <si>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</si>
  <si>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</si>
  <si>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</si>
  <si>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</si>
  <si>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</si>
  <si>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</si>
  <si>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</si>
  <si>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</si>
  <si>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</si>
  <si>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</si>
  <si>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</si>
  <si>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</si>
  <si>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</si>
  <si>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</si>
  <si>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</si>
  <si>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</si>
  <si>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</si>
  <si>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</si>
  <si>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</si>
  <si>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</si>
  <si>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</si>
  <si>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</si>
  <si>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</si>
  <si>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</si>
  <si>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</si>
  <si>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</si>
  <si>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</si>
  <si>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</si>
  <si>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</si>
  <si>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</si>
  <si>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</si>
  <si>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</si>
  <si>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</si>
  <si>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</si>
  <si>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</si>
  <si>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</si>
  <si>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</si>
  <si>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</si>
  <si>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</si>
  <si>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</si>
  <si>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</si>
  <si>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</si>
  <si>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</si>
  <si>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</si>
  <si>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</si>
  <si>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</si>
  <si>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</si>
  <si>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</si>
  <si>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</si>
  <si>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</si>
  <si>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</si>
  <si>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</si>
  <si>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</si>
  <si>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</si>
  <si>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</si>
  <si>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</si>
  <si>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</si>
  <si>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</si>
  <si>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</si>
  <si>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</si>
  <si>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</si>
  <si>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</si>
  <si>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</si>
  <si>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</si>
  <si>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</si>
  <si>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</si>
  <si>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</si>
  <si>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</si>
  <si>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</si>
  <si>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</si>
  <si>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</si>
  <si>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</si>
  <si>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</si>
  <si>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</si>
  <si>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</si>
  <si>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</si>
  <si>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</si>
  <si>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</si>
  <si>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</si>
  <si>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</si>
  <si>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</si>
  <si>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</si>
  <si>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</si>
  <si>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</si>
  <si>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</si>
  <si>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</si>
  <si>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</si>
  <si>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</si>
  <si>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</si>
  <si>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</si>
  <si>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</si>
  <si>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</si>
  <si>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</si>
  <si>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</si>
  <si>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</si>
  <si>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</si>
  <si>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</si>
  <si>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</si>
  <si>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</si>
  <si>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</si>
  <si>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</si>
  <si>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</si>
  <si>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</si>
  <si>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</si>
  <si>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</si>
  <si>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</si>
  <si>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</si>
  <si>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</si>
  <si>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</si>
  <si>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</si>
  <si>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</si>
  <si>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</si>
  <si>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</si>
  <si>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</si>
  <si>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</si>
  <si>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</si>
  <si>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</si>
  <si>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</si>
  <si>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</si>
  <si>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</si>
  <si>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</si>
  <si>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</si>
  <si>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</si>
  <si>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</si>
  <si>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</si>
  <si>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</si>
  <si>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</si>
  <si>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</si>
  <si>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</si>
  <si>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</si>
  <si>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</si>
  <si>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</si>
  <si>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</si>
  <si>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</si>
  <si>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</si>
  <si>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</si>
  <si>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</si>
  <si>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</si>
  <si>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</si>
  <si>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</si>
  <si>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</si>
  <si>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</si>
  <si>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</si>
  <si>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</si>
  <si>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</si>
  <si>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</si>
  <si>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</si>
  <si>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</si>
  <si>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</si>
  <si>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</si>
  <si>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</si>
  <si>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</si>
  <si>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</si>
  <si>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</si>
  <si>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</si>
  <si>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</si>
  <si>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</si>
  <si>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</si>
  <si>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</si>
  <si>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</si>
  <si>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</si>
  <si>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</si>
  <si>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</si>
  <si>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</si>
  <si>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</si>
  <si>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</si>
  <si>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</si>
  <si>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</si>
  <si>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</si>
  <si>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</si>
  <si>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</si>
  <si>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</si>
  <si>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</si>
  <si>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</si>
  <si>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</si>
  <si>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</si>
  <si>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</si>
  <si>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</si>
  <si>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</si>
  <si>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</si>
  <si>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</si>
  <si>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</si>
  <si>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</si>
  <si>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</si>
  <si>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</si>
  <si>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</si>
  <si>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</si>
  <si>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</si>
  <si>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</si>
  <si>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</si>
  <si>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</si>
  <si>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</si>
  <si>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</si>
  <si>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</si>
  <si>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</si>
  <si>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</si>
  <si>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</si>
  <si>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</si>
  <si>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</si>
  <si>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</si>
  <si>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</si>
  <si>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</si>
  <si>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</si>
  <si>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</si>
  <si>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</si>
  <si>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</si>
  <si>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</si>
  <si>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</si>
  <si>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</si>
  <si>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</si>
  <si>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</si>
  <si>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</si>
  <si>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</si>
  <si>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</si>
  <si>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</si>
  <si>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</si>
  <si>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</si>
  <si>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</si>
  <si>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</si>
  <si>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</si>
  <si>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</si>
  <si>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</si>
  <si>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</si>
  <si>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</si>
  <si>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</si>
  <si>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</si>
  <si>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</si>
  <si>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</si>
  <si>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</si>
  <si>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</si>
  <si>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</si>
  <si>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</si>
  <si>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</si>
  <si>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</si>
  <si>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</si>
  <si>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</si>
  <si>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</si>
  <si>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</si>
  <si>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</si>
  <si>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</si>
  <si>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</si>
  <si>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</si>
  <si>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</si>
  <si>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</si>
  <si>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</si>
  <si>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</si>
  <si>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</si>
  <si>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</si>
  <si>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</si>
  <si>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</si>
  <si>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</si>
  <si>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</si>
  <si>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</si>
  <si>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</si>
  <si>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</si>
  <si>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</si>
  <si>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</si>
  <si>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</si>
  <si>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</si>
  <si>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</si>
  <si>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</si>
  <si>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</si>
  <si>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</si>
  <si>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</si>
  <si>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</si>
  <si>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</si>
  <si>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</si>
  <si>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</si>
  <si>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</si>
  <si>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</si>
  <si>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</si>
  <si>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</si>
  <si>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</si>
  <si>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</si>
  <si>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</si>
  <si>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</si>
  <si>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</si>
  <si>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</si>
  <si>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</si>
  <si>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</si>
  <si>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</si>
  <si>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</si>
  <si>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</si>
  <si>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</si>
  <si>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</si>
  <si>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</si>
  <si>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</si>
  <si>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</si>
  <si>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</si>
  <si>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</si>
  <si>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</si>
  <si>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</si>
  <si>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</si>
  <si>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</si>
  <si>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</si>
  <si>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</si>
  <si>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</si>
  <si>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</si>
  <si>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</si>
  <si>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</si>
  <si>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</si>
  <si>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</si>
  <si>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</si>
  <si>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</si>
  <si>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</si>
  <si>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</si>
  <si>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</si>
  <si>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</si>
  <si>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</si>
  <si>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</si>
  <si>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</si>
  <si>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</si>
  <si>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</si>
  <si>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</si>
  <si>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</si>
  <si>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</si>
  <si>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</si>
  <si>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</si>
  <si>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</si>
  <si>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</si>
  <si>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</si>
  <si>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</si>
  <si>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</si>
  <si>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</si>
  <si>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</si>
  <si>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</si>
  <si>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</si>
  <si>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</si>
  <si>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</si>
  <si>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</si>
  <si>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</si>
  <si>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</si>
  <si>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</si>
  <si>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</si>
  <si>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</si>
  <si>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</si>
  <si>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</si>
  <si>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</si>
  <si>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</si>
  <si>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</si>
  <si>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</si>
  <si>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</si>
  <si>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</si>
  <si>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</si>
  <si>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</si>
  <si>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</si>
  <si>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</si>
  <si>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</si>
  <si>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</si>
  <si>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</si>
  <si>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</si>
  <si>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</si>
  <si>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</si>
  <si>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</si>
  <si>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</si>
  <si>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</si>
  <si>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</si>
  <si>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</si>
  <si>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</si>
  <si>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</si>
  <si>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</si>
  <si>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</si>
  <si>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</si>
  <si>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</si>
  <si>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</si>
  <si>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</si>
  <si>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</si>
  <si>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</si>
  <si>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</si>
  <si>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</si>
  <si>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</si>
  <si>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</si>
  <si>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</si>
  <si>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</si>
  <si>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</si>
  <si>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</si>
  <si>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</si>
  <si>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</si>
  <si>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</si>
  <si>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</si>
  <si>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</si>
  <si>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</si>
  <si>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</si>
  <si>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</si>
  <si>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</si>
  <si>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</si>
  <si>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</si>
  <si>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</si>
  <si>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</si>
  <si>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</si>
  <si>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</si>
  <si>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</si>
  <si>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</si>
  <si>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</si>
  <si>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</si>
  <si>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</si>
  <si>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</si>
  <si>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</si>
  <si>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</si>
  <si>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</si>
  <si>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</si>
  <si>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</si>
  <si>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</si>
  <si>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</si>
  <si>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</si>
  <si>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</si>
  <si>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</si>
  <si>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</si>
  <si>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</si>
  <si>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</si>
  <si>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</si>
  <si>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</si>
  <si>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</si>
  <si>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</si>
  <si>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</si>
  <si>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</si>
  <si>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</si>
  <si>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</si>
  <si>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</si>
  <si>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</si>
  <si>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</si>
  <si>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</si>
  <si>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</si>
  <si>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</si>
  <si>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</si>
  <si>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</si>
  <si>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</si>
  <si>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</si>
  <si>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</si>
  <si>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</si>
  <si>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</si>
  <si>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</si>
  <si>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</si>
  <si>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</si>
  <si>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</si>
  <si>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</si>
  <si>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</si>
  <si>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</si>
  <si>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</si>
  <si>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</si>
  <si>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</si>
  <si>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</si>
  <si>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</si>
  <si>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</si>
  <si>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</si>
  <si>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</si>
  <si>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</si>
  <si>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</si>
  <si>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</si>
  <si>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</si>
  <si>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</si>
  <si>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</si>
  <si>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</si>
  <si>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</si>
  <si>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</si>
  <si>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</si>
  <si>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</si>
  <si>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</si>
  <si>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</si>
  <si>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</si>
  <si>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</si>
  <si>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</si>
  <si>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</si>
  <si>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</si>
  <si>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</si>
  <si>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</si>
  <si>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</si>
  <si>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</si>
  <si>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</si>
  <si>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</si>
  <si>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</si>
  <si>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</si>
  <si>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</si>
  <si>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</si>
  <si>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</si>
  <si>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</si>
  <si>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</si>
  <si>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</si>
  <si>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</si>
  <si>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</si>
  <si>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</si>
  <si>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</si>
  <si>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</si>
  <si>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</si>
  <si>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</si>
  <si>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</si>
  <si>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</si>
  <si>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</si>
  <si>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</si>
  <si>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</si>
  <si>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</si>
  <si>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</si>
  <si>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</si>
  <si>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</si>
  <si>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</si>
  <si>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</si>
  <si>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</si>
  <si>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</si>
  <si>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</si>
  <si>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</si>
  <si>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</si>
  <si>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</si>
  <si>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</si>
  <si>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</si>
  <si>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</si>
  <si>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</si>
  <si>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</si>
  <si>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</si>
  <si>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</si>
  <si>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</si>
  <si>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</si>
  <si>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</si>
  <si>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</si>
  <si>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</si>
  <si>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</si>
  <si>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</si>
  <si>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</si>
  <si>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</si>
  <si>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</si>
  <si>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</si>
  <si>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</si>
  <si>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</si>
  <si>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</si>
  <si>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</si>
  <si>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</si>
  <si>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</si>
  <si>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</si>
  <si>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</si>
  <si>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</si>
  <si>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</si>
  <si>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</si>
  <si>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</si>
  <si>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</si>
  <si>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</si>
  <si>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</si>
  <si>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</si>
  <si>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</si>
  <si>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</si>
  <si>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</si>
  <si>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</si>
  <si>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</si>
  <si>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</si>
  <si>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</si>
  <si>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</si>
  <si>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</si>
  <si>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</si>
  <si>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</si>
  <si>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</si>
  <si>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</si>
  <si>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</si>
  <si>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</si>
  <si>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</si>
  <si>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</si>
  <si>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</si>
  <si>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</si>
  <si>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</si>
  <si>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</si>
  <si>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</si>
  <si>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</si>
  <si>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</si>
  <si>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</si>
  <si>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</si>
  <si>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</si>
  <si>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</si>
  <si>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</si>
  <si>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</si>
  <si>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</si>
  <si>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</si>
  <si>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</si>
  <si>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</si>
  <si>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</si>
  <si>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</si>
  <si>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</si>
  <si>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</si>
  <si>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</si>
  <si>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</si>
  <si>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</si>
  <si>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</si>
  <si>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</si>
  <si>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</si>
  <si>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</si>
  <si>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</si>
  <si>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</si>
  <si>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</si>
  <si>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</si>
  <si>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</si>
  <si>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</si>
  <si>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</si>
  <si>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</si>
  <si>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</si>
  <si>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</si>
  <si>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</si>
  <si>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</si>
  <si>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</si>
  <si>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</si>
  <si>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</si>
  <si>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</si>
  <si>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</si>
  <si>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</si>
  <si>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</si>
  <si>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</si>
  <si>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</si>
  <si>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</si>
  <si>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</si>
  <si>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</si>
  <si>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</si>
  <si>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</si>
  <si>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</si>
  <si>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</si>
  <si>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</si>
  <si>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</si>
  <si>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</si>
  <si>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</si>
  <si>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</si>
  <si>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</si>
  <si>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</si>
  <si>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</si>
  <si>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</si>
  <si>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</si>
  <si>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</si>
  <si>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</si>
  <si>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</si>
  <si>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</si>
  <si>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</si>
  <si>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</si>
  <si>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</si>
  <si>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</si>
  <si>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</si>
  <si>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</si>
  <si>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</si>
  <si>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</si>
  <si>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</si>
  <si>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</si>
  <si>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</si>
  <si>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</si>
  <si>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</si>
  <si>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</si>
  <si>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</si>
  <si>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</si>
  <si>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</si>
  <si>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</si>
  <si>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</si>
  <si>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</si>
  <si>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</si>
  <si>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</si>
  <si>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</si>
  <si>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</si>
  <si>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</si>
  <si>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</si>
  <si>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</si>
  <si>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</si>
  <si>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</si>
  <si>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</si>
  <si>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</si>
  <si>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</si>
  <si>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</si>
  <si>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</si>
  <si>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</si>
  <si>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</si>
  <si>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</si>
  <si>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</si>
  <si>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</si>
  <si>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</si>
  <si>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</si>
  <si>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</si>
  <si>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</si>
  <si>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</si>
  <si>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</si>
  <si>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</si>
  <si>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</si>
  <si>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</si>
  <si>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</si>
  <si>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</si>
  <si>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</si>
  <si>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</si>
  <si>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</si>
  <si>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</si>
  <si>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</si>
  <si>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</si>
  <si>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</si>
  <si>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</si>
  <si>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</si>
  <si>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</si>
  <si>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</si>
  <si>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</si>
  <si>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</si>
  <si>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</si>
  <si>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</si>
  <si>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</si>
  <si>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</si>
  <si>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</si>
  <si>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</si>
  <si>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</si>
  <si>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</si>
  <si>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</si>
  <si>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</si>
  <si>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</si>
  <si>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</si>
  <si>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</si>
  <si>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</si>
  <si>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</si>
  <si>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</si>
  <si>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</si>
  <si>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</si>
  <si>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</si>
  <si>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</si>
  <si>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</si>
  <si>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</si>
  <si>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</si>
  <si>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</si>
  <si>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</si>
  <si>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</si>
  <si>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</si>
  <si>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</si>
  <si>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</si>
  <si>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</si>
  <si>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</si>
  <si>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</si>
  <si>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</si>
  <si>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</si>
  <si>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</si>
  <si>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</si>
  <si>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</si>
  <si>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</si>
  <si>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</si>
  <si>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</si>
  <si>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</si>
  <si>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</si>
  <si>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</si>
  <si>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</si>
  <si>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</si>
  <si>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</si>
  <si>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</si>
  <si>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</si>
  <si>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</si>
  <si>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</si>
  <si>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</si>
  <si>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</si>
  <si>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</si>
  <si>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</si>
  <si>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</si>
  <si>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</si>
  <si>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</si>
  <si>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</si>
  <si>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</si>
  <si>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</si>
  <si>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</si>
  <si>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</si>
  <si>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</si>
  <si>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</si>
  <si>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</si>
  <si>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</si>
  <si>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</si>
  <si>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</si>
  <si>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</si>
  <si>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</si>
  <si>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</si>
  <si>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</si>
  <si>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</si>
  <si>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</si>
  <si>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</si>
  <si>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</si>
  <si>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</si>
  <si>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</si>
  <si>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</si>
  <si>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</si>
  <si>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</si>
  <si>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</si>
  <si>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</si>
  <si>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</si>
  <si>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</si>
  <si>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</si>
  <si>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</si>
  <si>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</si>
  <si>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</si>
  <si>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</si>
  <si>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</si>
  <si>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</si>
  <si>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</si>
  <si>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</si>
  <si>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</si>
  <si>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</si>
  <si>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</si>
  <si>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</si>
  <si>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</si>
  <si>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</si>
  <si>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</si>
  <si>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</si>
  <si>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</si>
  <si>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</si>
  <si>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</si>
  <si>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</si>
  <si>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</si>
  <si>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</si>
  <si>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</si>
  <si>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</si>
  <si>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</si>
  <si>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</si>
  <si>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</si>
  <si>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</si>
  <si>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</si>
  <si>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</si>
  <si>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</si>
  <si>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</si>
  <si>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</si>
  <si>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</si>
  <si>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</si>
  <si>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</si>
  <si>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</si>
  <si>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</si>
  <si>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</si>
  <si>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</si>
  <si>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</si>
  <si>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</si>
  <si>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</si>
  <si>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</si>
  <si>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</si>
  <si>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</si>
  <si>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</si>
  <si>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</si>
  <si>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</si>
  <si>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</si>
  <si>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</si>
  <si>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</si>
  <si>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</si>
  <si>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</si>
  <si>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</si>
  <si>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</si>
  <si>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</si>
  <si>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</si>
  <si>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</si>
  <si>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</si>
  <si>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</si>
  <si>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</si>
  <si>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</si>
  <si>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</si>
  <si>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</si>
  <si>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</si>
  <si>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</si>
  <si>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</si>
  <si>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</si>
  <si>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</si>
  <si>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</si>
  <si>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</si>
  <si>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</si>
  <si>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</si>
  <si>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</si>
  <si>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</si>
  <si>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</si>
  <si>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</si>
  <si>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</si>
  <si>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</si>
  <si>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</si>
  <si>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</si>
  <si>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</si>
  <si>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</si>
  <si>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</si>
  <si>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</si>
  <si>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</si>
  <si>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</si>
  <si>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</si>
  <si>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</si>
  <si>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</si>
  <si>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</si>
  <si>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</si>
  <si>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</si>
  <si>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</si>
  <si>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</si>
  <si>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</si>
  <si>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</si>
  <si>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</si>
  <si>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</si>
  <si>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</si>
  <si>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</si>
  <si>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</si>
  <si>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</si>
  <si>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</si>
  <si>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</si>
  <si>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</si>
  <si>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</si>
  <si>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</si>
  <si>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</si>
  <si>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</si>
  <si>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</si>
  <si>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</si>
  <si>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</si>
  <si>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</si>
  <si>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</si>
  <si>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</si>
  <si>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</si>
  <si>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</si>
  <si>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</si>
  <si>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</si>
  <si>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</si>
  <si>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</si>
  <si>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</si>
  <si>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</si>
  <si>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</si>
  <si>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</si>
  <si>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</si>
  <si>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</si>
  <si>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</si>
  <si>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</si>
  <si>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</si>
  <si>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</si>
  <si>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</si>
  <si>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</si>
  <si>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</si>
  <si>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</si>
  <si>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</si>
  <si>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</si>
  <si>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</si>
  <si>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</si>
  <si>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</si>
  <si>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</si>
  <si>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</si>
  <si>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</si>
  <si>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</si>
  <si>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</si>
  <si>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</si>
  <si>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</si>
  <si>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</si>
  <si>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</si>
  <si>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</si>
  <si>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</si>
  <si>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</si>
  <si>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</si>
  <si>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</si>
  <si>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</si>
  <si>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</si>
  <si>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</si>
  <si>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</si>
  <si>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</si>
  <si>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</si>
  <si>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</si>
  <si>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</si>
  <si>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</si>
  <si>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</si>
  <si>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</si>
  <si>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</si>
  <si>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</si>
  <si>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</si>
  <si>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</si>
  <si>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</si>
  <si>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</si>
  <si>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</si>
  <si>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</si>
  <si>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</si>
  <si>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</si>
  <si>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</si>
  <si>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</si>
  <si>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</si>
  <si>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</si>
  <si>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</si>
  <si>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</si>
  <si>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</si>
  <si>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</si>
  <si>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</si>
  <si>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</si>
  <si>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</si>
  <si>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</si>
  <si>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</si>
  <si>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</si>
  <si>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</si>
  <si>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</si>
  <si>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</si>
  <si>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</si>
  <si>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</si>
  <si>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</si>
  <si>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</si>
  <si>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</si>
  <si>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</si>
  <si>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</si>
  <si>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</si>
  <si>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</si>
  <si>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</si>
  <si>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</si>
  <si>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</si>
  <si>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</si>
  <si>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</si>
  <si>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</si>
  <si>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</si>
  <si>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</si>
  <si>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</si>
  <si>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</si>
  <si>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</si>
  <si>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</si>
  <si>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</si>
  <si>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</si>
  <si>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</si>
  <si>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</si>
  <si>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</si>
  <si>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</si>
  <si>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</si>
  <si>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</si>
  <si>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</si>
  <si>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</si>
  <si>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</si>
  <si>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</si>
  <si>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</si>
  <si>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</si>
  <si>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</si>
  <si>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</si>
  <si>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</si>
  <si>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</si>
  <si>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</si>
  <si>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</si>
  <si>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</si>
  <si>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</si>
  <si>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</si>
  <si>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</si>
  <si>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</si>
  <si>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</si>
  <si>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</si>
  <si>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</si>
  <si>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</si>
  <si>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</si>
  <si>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</si>
  <si>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</si>
  <si>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</si>
  <si>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</si>
  <si>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</si>
  <si>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</si>
  <si>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</si>
  <si>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</si>
  <si>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</si>
  <si>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</si>
  <si>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</si>
  <si>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</si>
  <si>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</si>
  <si>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</si>
  <si>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</si>
  <si>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</si>
  <si>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</si>
  <si>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</si>
  <si>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</si>
  <si>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</si>
  <si>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</si>
  <si>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</si>
  <si>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</si>
  <si>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</si>
  <si>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</si>
  <si>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</si>
  <si>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</si>
  <si>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</si>
  <si>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</si>
  <si>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</si>
  <si>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</si>
  <si>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</si>
  <si>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</si>
  <si>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</si>
  <si>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</si>
  <si>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</si>
  <si>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</si>
  <si>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</si>
  <si>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</si>
  <si>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</si>
  <si>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</si>
  <si>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</si>
  <si>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</si>
  <si>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</si>
  <si>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</si>
  <si>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</si>
  <si>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</si>
  <si>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</si>
  <si>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</si>
  <si>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</si>
  <si>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</si>
  <si>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</si>
  <si>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</si>
  <si>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</si>
  <si>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</si>
  <si>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</si>
  <si>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</si>
  <si>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</si>
  <si>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</si>
  <si>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</si>
  <si>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</si>
  <si>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</si>
  <si>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</si>
  <si>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</si>
  <si>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</si>
  <si>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</si>
  <si>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</si>
  <si>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</si>
  <si>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</si>
  <si>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</si>
  <si>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</si>
  <si>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</si>
  <si>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</si>
  <si>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</si>
  <si>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</si>
  <si>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</si>
  <si>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</si>
  <si>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</si>
  <si>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</si>
  <si>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</si>
  <si>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</si>
  <si>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</si>
  <si>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</si>
  <si>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</si>
  <si>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</si>
  <si>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</si>
  <si>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</si>
  <si>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</si>
  <si>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</si>
  <si>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</si>
  <si>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</si>
  <si>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</si>
  <si>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</si>
  <si>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</si>
  <si>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</si>
  <si>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</si>
  <si>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</si>
  <si>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</si>
  <si>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</si>
  <si>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</si>
  <si>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</si>
  <si>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</si>
  <si>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</si>
  <si>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</si>
  <si>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</si>
  <si>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</si>
  <si>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</si>
  <si>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</si>
  <si>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</si>
  <si>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</si>
  <si>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</si>
  <si>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</si>
  <si>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</si>
  <si>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</si>
  <si>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</si>
  <si>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</si>
  <si>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</si>
  <si>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</si>
  <si>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</si>
  <si>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</si>
  <si>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</si>
  <si>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</si>
  <si>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</si>
  <si>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</si>
  <si>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</si>
  <si>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</si>
  <si>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</si>
  <si>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</si>
  <si>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</si>
  <si>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</si>
  <si>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</si>
  <si>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</si>
  <si>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</si>
  <si>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</si>
  <si>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</si>
  <si>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</si>
  <si>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</si>
  <si>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</si>
  <si>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</si>
  <si>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</si>
  <si>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</si>
  <si>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</si>
  <si>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</si>
  <si>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</si>
  <si>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</si>
  <si>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</si>
  <si>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</si>
  <si>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</si>
  <si>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</si>
  <si>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</si>
  <si>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</si>
  <si>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</si>
  <si>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</si>
  <si>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</si>
  <si>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</si>
  <si>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</si>
  <si>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</si>
  <si>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</si>
  <si>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</si>
  <si>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</si>
  <si>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</si>
  <si>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</si>
  <si>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</si>
  <si>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</si>
  <si>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</si>
  <si>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</si>
  <si>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</si>
  <si>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</si>
  <si>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</si>
  <si>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</si>
  <si>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</si>
  <si>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</si>
  <si>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</si>
  <si>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</si>
  <si>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</si>
  <si>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</si>
  <si>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</si>
  <si>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</si>
  <si>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</si>
  <si>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</si>
  <si>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</si>
  <si>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</si>
  <si>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</si>
  <si>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</si>
  <si>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</si>
  <si>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</si>
  <si>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</si>
  <si>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</si>
  <si>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</si>
  <si>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</si>
  <si>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</si>
  <si>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</si>
  <si>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</si>
  <si>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</si>
  <si>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</si>
  <si>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</si>
  <si>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</si>
  <si>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</si>
  <si>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</si>
  <si>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</si>
  <si>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</si>
  <si>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</si>
  <si>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</si>
  <si>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</si>
  <si>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</si>
  <si>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</si>
  <si>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</si>
  <si>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</si>
  <si>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</si>
  <si>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</si>
  <si>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</si>
  <si>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</si>
  <si>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</si>
  <si>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</si>
  <si>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</si>
  <si>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</si>
  <si>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</si>
  <si>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</si>
  <si>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</si>
  <si>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</si>
  <si>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</si>
  <si>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</si>
  <si>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</si>
  <si>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</si>
  <si>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</si>
  <si>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</si>
  <si>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</si>
  <si>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</si>
  <si>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</si>
  <si>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</si>
  <si>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</si>
  <si>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</si>
  <si>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</si>
  <si>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</si>
  <si>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</si>
  <si>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</si>
  <si>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</si>
  <si>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</si>
  <si>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</si>
  <si>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</si>
  <si>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</si>
  <si>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</si>
  <si>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</si>
  <si>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</si>
  <si>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</si>
  <si>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</si>
  <si>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</si>
  <si>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</si>
  <si>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</si>
  <si>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</si>
  <si>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</si>
  <si>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</si>
  <si>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</si>
  <si>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</si>
  <si>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</si>
  <si>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</si>
  <si>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</si>
  <si>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</si>
  <si>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</si>
  <si>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</si>
  <si>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</si>
  <si>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</si>
  <si>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</si>
  <si>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</si>
  <si>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</si>
  <si>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</si>
  <si>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</si>
  <si>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</si>
  <si>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</si>
  <si>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</si>
  <si>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</si>
  <si>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</si>
  <si>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</si>
  <si>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</si>
  <si>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</si>
  <si>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</si>
  <si>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</si>
  <si>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</si>
  <si>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</si>
  <si>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</si>
  <si>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</si>
  <si>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</si>
  <si>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</si>
  <si>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</si>
  <si>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</si>
  <si>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</si>
  <si>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</si>
  <si>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</si>
  <si>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</si>
  <si>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</si>
  <si>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</si>
  <si>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</si>
  <si>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</si>
  <si>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</si>
  <si>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</si>
  <si>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</si>
  <si>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</si>
  <si>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</si>
  <si>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</si>
  <si>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</si>
  <si>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</si>
  <si>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</si>
  <si>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</si>
  <si>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</si>
  <si>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</si>
  <si>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</si>
  <si>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</si>
  <si>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</si>
  <si>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</si>
  <si>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</si>
  <si>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</si>
  <si>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</si>
  <si>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</si>
  <si>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</si>
  <si>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</si>
  <si>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</si>
  <si>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</si>
  <si>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</si>
  <si>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</si>
  <si>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</si>
  <si>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</si>
  <si>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</si>
  <si>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</si>
  <si>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</si>
  <si>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</si>
  <si>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</si>
  <si>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</si>
  <si>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</si>
  <si>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</si>
  <si>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</si>
  <si>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</si>
  <si>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</si>
  <si>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</si>
  <si>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</si>
  <si>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</si>
  <si>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</si>
  <si>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</si>
  <si>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</si>
  <si>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</si>
  <si>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</si>
  <si>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</si>
  <si>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</si>
  <si>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</si>
  <si>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</si>
  <si>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</si>
  <si>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</si>
  <si>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</si>
  <si>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</si>
  <si>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</si>
  <si>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</si>
  <si>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</si>
  <si>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</si>
  <si>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</si>
  <si>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</si>
  <si>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</si>
  <si>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</si>
  <si>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</si>
  <si>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</si>
  <si>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</si>
  <si>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</si>
  <si>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</si>
  <si>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</si>
  <si>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</si>
  <si>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</si>
  <si>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</si>
  <si>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</si>
  <si>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</si>
  <si>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</si>
  <si>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</si>
  <si>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</si>
  <si>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</si>
  <si>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</si>
  <si>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</si>
  <si>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</si>
  <si>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</si>
  <si>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</si>
  <si>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</si>
  <si>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</si>
  <si>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</si>
  <si>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</si>
  <si>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</si>
  <si>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</si>
  <si>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</si>
  <si>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</si>
  <si>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</si>
  <si>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</si>
  <si>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</si>
  <si>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</si>
  <si>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</si>
  <si>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</si>
  <si>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</si>
  <si>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</si>
  <si>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</si>
  <si>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</si>
  <si>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</si>
  <si>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</si>
  <si>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</si>
  <si>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</si>
  <si>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</si>
  <si>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</si>
  <si>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</si>
  <si>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</si>
  <si>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</si>
  <si>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</si>
  <si>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</si>
  <si>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</si>
  <si>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</si>
  <si>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</si>
  <si>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</si>
  <si>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</si>
  <si>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</si>
  <si>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</si>
  <si>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</si>
  <si>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</si>
  <si>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</si>
  <si>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</si>
  <si>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</si>
  <si>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</si>
  <si>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</si>
  <si>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</si>
  <si>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</si>
  <si>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</si>
  <si>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</si>
  <si>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</si>
  <si>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</si>
  <si>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</si>
  <si>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</si>
  <si>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</si>
  <si>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</si>
  <si>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</si>
  <si>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</si>
  <si>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</si>
  <si>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</si>
  <si>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</si>
  <si>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</si>
  <si>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</si>
  <si>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</si>
  <si>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</si>
  <si>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</si>
  <si>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</si>
  <si>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</si>
  <si>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</si>
  <si>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</si>
  <si>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</si>
  <si>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</si>
  <si>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</si>
  <si>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</si>
  <si>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</si>
  <si>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</si>
  <si>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</si>
  <si>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</si>
  <si>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</si>
  <si>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</si>
  <si>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</si>
  <si>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</si>
  <si>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</si>
  <si>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</si>
  <si>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</si>
  <si>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</si>
  <si>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</si>
  <si>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</si>
  <si>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</si>
  <si>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</si>
  <si>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</si>
  <si>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</si>
  <si>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</si>
  <si>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</si>
  <si>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</si>
  <si>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</si>
  <si>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</si>
  <si>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</si>
  <si>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</si>
  <si>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</si>
  <si>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</si>
  <si>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</si>
  <si>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</si>
  <si>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</si>
  <si>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</si>
  <si>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</si>
  <si>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</si>
  <si>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</si>
  <si>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</si>
  <si>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</si>
  <si>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</si>
  <si>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</si>
  <si>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</si>
  <si>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</si>
  <si>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</si>
  <si>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</si>
  <si>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</si>
  <si>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</si>
  <si>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</si>
  <si>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</si>
  <si>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</si>
  <si>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</si>
  <si>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</si>
  <si>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</si>
  <si>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</si>
  <si>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</si>
  <si>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</si>
  <si>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</si>
  <si>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</si>
  <si>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</si>
  <si>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</si>
  <si>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</si>
  <si>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</si>
  <si>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</si>
  <si>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</si>
  <si>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</si>
  <si>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</si>
  <si>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</si>
  <si>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</si>
  <si>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</si>
  <si>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</si>
  <si>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</si>
  <si>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</si>
  <si>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</si>
  <si>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</si>
  <si>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</si>
  <si>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</si>
  <si>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</si>
  <si>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</si>
  <si>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</si>
  <si>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</si>
  <si>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</si>
  <si>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</si>
  <si>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</si>
  <si>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</si>
  <si>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</si>
  <si>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</si>
  <si>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</si>
  <si>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</si>
  <si>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</si>
  <si>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</si>
  <si>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</si>
  <si>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</si>
  <si>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</si>
  <si>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</si>
  <si>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</si>
  <si>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</si>
  <si>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</si>
  <si>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</si>
  <si>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</si>
  <si>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</si>
  <si>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</si>
  <si>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</si>
  <si>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</si>
  <si>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</si>
  <si>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</si>
  <si>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</si>
  <si>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</si>
  <si>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</si>
  <si>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</si>
  <si>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</si>
  <si>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</si>
  <si>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</si>
  <si>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</si>
  <si>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</si>
  <si>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</si>
  <si>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</si>
  <si>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</si>
  <si>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</si>
  <si>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</si>
  <si>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</si>
  <si>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</si>
  <si>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</si>
  <si>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</si>
  <si>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</si>
  <si>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</si>
  <si>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</si>
  <si>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</si>
  <si>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</si>
  <si>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</si>
  <si>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</si>
  <si>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</si>
  <si>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</si>
  <si>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</si>
  <si>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</si>
  <si>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</si>
  <si>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</si>
  <si>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</si>
  <si>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</si>
  <si>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</si>
  <si>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</si>
  <si>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</si>
  <si>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</si>
  <si>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</si>
  <si>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</si>
  <si>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</si>
  <si>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</si>
  <si>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</si>
  <si>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</si>
  <si>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</si>
  <si>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</si>
  <si>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</si>
  <si>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</si>
  <si>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</si>
  <si>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</si>
  <si>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</si>
  <si>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</si>
  <si>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</si>
  <si>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</si>
  <si>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</si>
  <si>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</si>
  <si>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</si>
  <si>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</si>
  <si>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</si>
  <si>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</si>
  <si>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</si>
  <si>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</si>
  <si>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</si>
  <si>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</si>
  <si>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</si>
  <si>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</si>
  <si>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</si>
  <si>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</si>
  <si>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</si>
  <si>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</si>
  <si>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</si>
  <si>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</si>
  <si>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</si>
  <si>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</si>
  <si>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</si>
  <si>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</si>
  <si>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</si>
  <si>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</si>
  <si>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</si>
  <si>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</si>
  <si>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</si>
  <si>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</si>
  <si>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</si>
  <si>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</si>
  <si>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</si>
  <si>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</si>
  <si>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</si>
  <si>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</si>
  <si>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</si>
  <si>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</si>
  <si>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</si>
  <si>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</si>
  <si>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</si>
  <si>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</si>
  <si>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</si>
  <si>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</si>
  <si>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</si>
  <si>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</si>
  <si>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</si>
  <si>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</si>
  <si>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</si>
  <si>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</si>
  <si>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</si>
  <si>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</si>
  <si>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</si>
  <si>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</si>
  <si>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</si>
  <si>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</si>
  <si>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</si>
  <si>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</si>
  <si>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</si>
  <si>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</si>
  <si>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</si>
  <si>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</si>
  <si>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</si>
  <si>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</si>
  <si>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</si>
  <si>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</si>
  <si>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</si>
  <si>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</si>
  <si>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</si>
  <si>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</si>
  <si>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</si>
  <si>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</si>
  <si>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</si>
  <si>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</si>
  <si>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</si>
  <si>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</si>
  <si>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</si>
  <si>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</si>
  <si>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</si>
  <si>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</si>
  <si>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</si>
  <si>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</si>
  <si>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</si>
  <si>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</si>
  <si>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</si>
  <si>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</si>
  <si>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</si>
  <si>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</si>
  <si>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</si>
  <si>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</si>
  <si>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</si>
  <si>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</si>
  <si>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</si>
  <si>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</si>
  <si>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</si>
  <si>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</si>
  <si>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</si>
  <si>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</si>
  <si>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</si>
  <si>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</si>
  <si>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</si>
  <si>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</si>
  <si>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</si>
  <si>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</si>
  <si>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</si>
  <si>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</si>
  <si>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</si>
  <si>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</si>
  <si>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</si>
  <si>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</si>
  <si>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</si>
  <si>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</si>
  <si>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</si>
  <si>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</si>
  <si>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</si>
  <si>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</si>
  <si>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</si>
  <si>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</si>
  <si>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</si>
  <si>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</si>
  <si>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</si>
  <si>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</si>
  <si>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</si>
  <si>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</si>
  <si>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</si>
  <si>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</si>
  <si>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</si>
  <si>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</si>
  <si>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</si>
  <si>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</si>
  <si>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</si>
  <si>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</si>
  <si>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</si>
  <si>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</si>
  <si>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</si>
  <si>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</si>
  <si>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</si>
  <si>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</si>
  <si>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</si>
  <si>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</si>
  <si>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</si>
  <si>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</si>
  <si>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</si>
  <si>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</si>
  <si>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</si>
  <si>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</si>
  <si>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</si>
  <si>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</si>
  <si>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</si>
  <si>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</si>
  <si>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</si>
  <si>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</si>
  <si>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</si>
  <si>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</si>
  <si>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</si>
  <si>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</si>
  <si>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</si>
  <si>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</si>
  <si>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</si>
  <si>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</si>
  <si>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</si>
  <si>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</si>
  <si>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</si>
  <si>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</si>
  <si>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</si>
  <si>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</si>
  <si>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</si>
  <si>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</si>
  <si>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</si>
  <si>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</si>
  <si>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</si>
  <si>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</si>
  <si>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</si>
  <si>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</si>
  <si>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</si>
  <si>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</si>
  <si>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</si>
  <si>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</si>
  <si>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</si>
  <si>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</si>
  <si>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</si>
  <si>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</si>
  <si>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</si>
  <si>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</si>
  <si>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</si>
  <si>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</si>
  <si>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</si>
  <si>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</si>
  <si>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</si>
  <si>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</si>
  <si>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</si>
  <si>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</si>
  <si>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</si>
  <si>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</si>
  <si>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</si>
  <si>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</si>
  <si>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</si>
  <si>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</si>
  <si>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</si>
  <si>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</si>
  <si>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</si>
  <si>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</si>
  <si>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</si>
  <si>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</si>
  <si>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</si>
  <si>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</si>
  <si>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</si>
  <si>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</si>
  <si>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</si>
  <si>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</si>
  <si>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</si>
  <si>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</si>
  <si>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</si>
  <si>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</si>
  <si>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</si>
  <si>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</si>
  <si>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</si>
  <si>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</si>
  <si>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</si>
  <si>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</si>
  <si>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</si>
  <si>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</si>
  <si>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</si>
  <si>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</si>
  <si>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</si>
  <si>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</si>
  <si>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</si>
  <si>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</si>
  <si>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</si>
  <si>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</si>
  <si>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</si>
  <si>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</si>
  <si>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</si>
  <si>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</si>
  <si>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</si>
  <si>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</si>
  <si>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</si>
  <si>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</si>
  <si>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</si>
  <si>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</si>
  <si>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</si>
  <si>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</si>
  <si>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</si>
  <si>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</si>
  <si>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</si>
  <si>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</si>
  <si>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</si>
  <si>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</si>
  <si>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</si>
  <si>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</si>
  <si>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</si>
  <si>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</si>
  <si>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</si>
  <si>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</si>
  <si>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</si>
  <si>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</si>
  <si>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</si>
  <si>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</si>
  <si>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</si>
  <si>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</si>
  <si>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</si>
  <si>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</si>
  <si>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</si>
  <si>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</si>
  <si>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</si>
  <si>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</si>
  <si>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</si>
  <si>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</si>
  <si>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</si>
  <si>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</si>
  <si>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</si>
  <si>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</si>
  <si>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</si>
  <si>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</si>
  <si>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</si>
  <si>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</si>
  <si>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</si>
  <si>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</si>
  <si>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</si>
  <si>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</si>
  <si>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</si>
  <si>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</si>
  <si>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</si>
  <si>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</si>
  <si>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</si>
  <si>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</si>
  <si>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</si>
  <si>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</si>
  <si>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</si>
  <si>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</si>
  <si>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</si>
  <si>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</si>
  <si>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</si>
  <si>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</si>
  <si>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</si>
  <si>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</si>
  <si>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</si>
  <si>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</si>
  <si>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</si>
  <si>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</si>
  <si>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</si>
  <si>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</si>
  <si>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</si>
  <si>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</si>
  <si>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</si>
  <si>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</si>
  <si>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</si>
  <si>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</si>
  <si>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</si>
  <si>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</si>
  <si>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</si>
  <si>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</si>
  <si>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</si>
  <si>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</si>
  <si>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</si>
  <si>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</si>
  <si>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</si>
  <si>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</si>
  <si>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</si>
  <si>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</si>
  <si>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</si>
  <si>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</si>
  <si>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</si>
  <si>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</si>
  <si>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</si>
  <si>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</si>
  <si>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</si>
  <si>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</si>
  <si>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</si>
  <si>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</si>
  <si>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</si>
  <si>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</si>
  <si>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</si>
  <si>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</si>
  <si>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</si>
  <si>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</si>
  <si>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</si>
  <si>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</si>
  <si>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</si>
  <si>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</si>
  <si>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</si>
  <si>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</si>
  <si>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</si>
  <si>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</si>
  <si>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</si>
  <si>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</si>
  <si>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</si>
  <si>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</si>
  <si>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</si>
  <si>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</si>
  <si>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</si>
  <si>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</si>
  <si>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</si>
  <si>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</si>
  <si>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</si>
  <si>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</si>
  <si>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</si>
  <si>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</si>
  <si>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</si>
  <si>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</si>
  <si>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</si>
  <si>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</si>
  <si>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</si>
  <si>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</si>
  <si>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</si>
  <si>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</si>
  <si>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</si>
  <si>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</si>
  <si>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</si>
  <si>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</si>
  <si>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</si>
  <si>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</si>
  <si>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</si>
  <si>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</si>
  <si>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</si>
  <si>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</si>
  <si>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</si>
  <si>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</si>
  <si>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</si>
  <si>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</si>
  <si>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</si>
  <si>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</si>
  <si>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</si>
  <si>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</si>
  <si>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</si>
  <si>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</si>
  <si>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</si>
  <si>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</si>
  <si>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</si>
  <si>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</si>
  <si>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</si>
  <si>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</si>
  <si>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</si>
  <si>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</si>
  <si>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</si>
  <si>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</si>
  <si>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</si>
  <si>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</si>
  <si>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</si>
  <si>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</si>
  <si>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</si>
  <si>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</si>
  <si>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</si>
  <si>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</si>
  <si>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</si>
  <si>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</si>
  <si>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</si>
  <si>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</si>
  <si>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</si>
  <si>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</si>
  <si>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</si>
  <si>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</si>
  <si>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</si>
  <si>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</si>
  <si>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</si>
  <si>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</si>
  <si>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</si>
  <si>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</si>
  <si>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</si>
  <si>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</si>
  <si>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</si>
  <si>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</si>
  <si>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</si>
  <si>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</si>
  <si>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</si>
  <si>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</si>
  <si>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</si>
  <si>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</si>
  <si>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</si>
  <si>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</si>
  <si>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</si>
  <si>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</si>
  <si>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</si>
  <si>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</si>
  <si>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</si>
  <si>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</si>
  <si>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</si>
  <si>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</si>
  <si>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</si>
  <si>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</si>
  <si>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</si>
  <si>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</si>
  <si>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</si>
  <si>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</si>
  <si>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</si>
  <si>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</si>
  <si>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</si>
  <si>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</si>
  <si>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</si>
  <si>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</si>
  <si>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</si>
  <si>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</si>
  <si>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</si>
  <si>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</si>
  <si>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</si>
  <si>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</si>
  <si>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</si>
  <si>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</si>
  <si>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</si>
  <si>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</si>
  <si>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</si>
  <si>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</si>
  <si>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</si>
  <si>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</si>
  <si>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</si>
  <si>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</si>
  <si>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</si>
  <si>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</si>
  <si>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</si>
  <si>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</si>
  <si>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</si>
  <si>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</si>
  <si>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</si>
  <si>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</si>
  <si>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</si>
  <si>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</si>
  <si>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</si>
  <si>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</si>
  <si>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</si>
  <si>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</si>
  <si>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</si>
  <si>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</si>
  <si>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</si>
  <si>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</si>
  <si>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</si>
  <si>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</si>
  <si>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</si>
  <si>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</si>
  <si>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</si>
  <si>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</si>
  <si>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</si>
  <si>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</si>
  <si>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</si>
  <si>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</si>
  <si>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</si>
  <si>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</si>
  <si>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</si>
  <si>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</si>
  <si>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</si>
  <si>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</si>
  <si>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</si>
  <si>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</si>
  <si>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</si>
  <si>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</si>
  <si>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</si>
  <si>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</si>
  <si>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</si>
  <si>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</si>
  <si>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</si>
  <si>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</si>
  <si>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</si>
  <si>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</si>
  <si>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</si>
  <si>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</si>
  <si>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</si>
  <si>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</si>
  <si>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</si>
  <si>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</si>
  <si>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</si>
  <si>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</si>
  <si>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</si>
  <si>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</si>
  <si>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</si>
  <si>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</si>
  <si>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</si>
  <si>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</si>
  <si>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</si>
  <si>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</si>
  <si>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</si>
  <si>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</si>
  <si>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</si>
  <si>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</si>
  <si>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</si>
  <si>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</si>
  <si>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</si>
  <si>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</si>
  <si>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</si>
  <si>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</si>
  <si>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</si>
  <si>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</si>
  <si>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</si>
  <si>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</si>
  <si>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</si>
  <si>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</si>
  <si>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</si>
  <si>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</si>
  <si>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</si>
  <si>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</si>
  <si>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</si>
  <si>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</si>
  <si>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</si>
  <si>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</si>
  <si>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</si>
  <si>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</si>
  <si>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</si>
  <si>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</si>
  <si>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</si>
  <si>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</si>
  <si>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</si>
  <si>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</si>
  <si>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</si>
  <si>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</si>
  <si>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</si>
  <si>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</si>
  <si>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</si>
  <si>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</si>
  <si>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</si>
  <si>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</si>
  <si>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</si>
  <si>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</si>
  <si>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</si>
  <si>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</si>
  <si>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</si>
  <si>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</si>
  <si>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</si>
  <si>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</si>
  <si>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</si>
  <si>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</si>
  <si>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</si>
  <si>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</si>
  <si>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</si>
  <si>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</si>
  <si>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</si>
  <si>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</si>
  <si>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</si>
  <si>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</si>
  <si>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</si>
  <si>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</si>
  <si>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</si>
  <si>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</si>
  <si>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</si>
  <si>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</si>
  <si>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</si>
  <si>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</si>
  <si>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</si>
  <si>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</si>
  <si>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</si>
  <si>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</si>
  <si>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</si>
  <si>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</si>
  <si>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</si>
  <si>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</si>
  <si>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</si>
  <si>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</si>
  <si>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</si>
  <si>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</si>
  <si>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</si>
  <si>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</si>
  <si>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</si>
  <si>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</si>
  <si>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</si>
  <si>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</si>
  <si>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</si>
  <si>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</si>
  <si>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</si>
  <si>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</si>
  <si>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</si>
  <si>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</si>
  <si>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</si>
  <si>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</si>
  <si>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</si>
  <si>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</si>
  <si>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</si>
  <si>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</si>
  <si>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</si>
  <si>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</si>
  <si>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</si>
  <si>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</si>
  <si>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</si>
  <si>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</si>
  <si>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</si>
  <si>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</si>
  <si>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</si>
  <si>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</si>
  <si>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</si>
  <si>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</si>
  <si>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</si>
  <si>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</si>
  <si>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</si>
  <si>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</si>
  <si>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</si>
  <si>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</si>
  <si>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</si>
  <si>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</si>
  <si>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</si>
  <si>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</si>
  <si>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</si>
  <si>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</si>
  <si>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</si>
  <si>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</si>
  <si>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</si>
  <si>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</si>
  <si>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</si>
  <si>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</si>
  <si>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</si>
  <si>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</si>
  <si>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</si>
  <si>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</si>
  <si>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</si>
  <si>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</si>
  <si>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</si>
  <si>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</si>
  <si>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</si>
  <si>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</si>
  <si>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</si>
  <si>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</si>
  <si>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</si>
  <si>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</si>
  <si>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</si>
  <si>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</si>
  <si>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</si>
  <si>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</si>
  <si>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</si>
  <si>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</si>
  <si>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</si>
  <si>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</si>
  <si>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</si>
  <si>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</si>
  <si>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</si>
  <si>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</si>
  <si>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</si>
  <si>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</si>
  <si>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</si>
  <si>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</si>
  <si>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</si>
  <si>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</si>
  <si>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</si>
  <si>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</si>
  <si>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</si>
  <si>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</si>
  <si>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</si>
  <si>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</si>
  <si>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</si>
  <si>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</si>
  <si>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</si>
  <si>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</si>
  <si>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</si>
  <si>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</si>
  <si>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</si>
  <si>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</si>
  <si>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</si>
  <si>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</si>
  <si>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</si>
  <si>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</si>
  <si>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</si>
  <si>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</si>
  <si>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</si>
  <si>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</si>
  <si>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</si>
  <si>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</si>
  <si>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</si>
  <si>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</si>
  <si>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</si>
  <si>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</si>
  <si>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</si>
  <si>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</si>
  <si>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</si>
  <si>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</si>
  <si>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</si>
  <si>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</si>
  <si>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</si>
  <si>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</si>
  <si>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</si>
  <si>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</si>
  <si>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</si>
  <si>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</si>
  <si>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</si>
  <si>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</si>
  <si>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</si>
  <si>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</si>
  <si>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</si>
  <si>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</si>
  <si>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</si>
  <si>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</si>
  <si>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</si>
  <si>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</si>
  <si>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</si>
  <si>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</si>
  <si>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</si>
  <si>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</si>
  <si>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</si>
  <si>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</si>
  <si>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</si>
  <si>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</si>
  <si>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</si>
  <si>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</si>
  <si>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</si>
  <si>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</si>
  <si>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</si>
  <si>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</si>
  <si>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</si>
  <si>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</si>
  <si>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</si>
  <si>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</si>
  <si>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</si>
  <si>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</si>
  <si>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</si>
  <si>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</si>
  <si>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</si>
  <si>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</si>
  <si>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</si>
  <si>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</si>
  <si>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</si>
  <si>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</si>
  <si>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</si>
  <si>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</si>
  <si>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</si>
  <si>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</si>
  <si>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</si>
  <si>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</si>
  <si>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</si>
  <si>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</si>
  <si>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</si>
  <si>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</si>
  <si>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</si>
  <si>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</si>
  <si>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</si>
  <si>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</si>
  <si>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</si>
  <si>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</si>
  <si>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</si>
  <si>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</si>
  <si>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</si>
  <si>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</si>
  <si>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</si>
  <si>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</si>
  <si>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</si>
  <si>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</si>
  <si>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</si>
  <si>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</si>
  <si>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</si>
  <si>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</si>
  <si>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</si>
  <si>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</si>
  <si>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</si>
  <si>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</si>
  <si>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</si>
  <si>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</si>
  <si>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</si>
  <si>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</si>
  <si>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</si>
  <si>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</si>
  <si>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</si>
  <si>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</si>
  <si>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</si>
  <si>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</si>
  <si>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</si>
  <si>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</si>
  <si>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</si>
  <si>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</si>
  <si>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</si>
  <si>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</si>
  <si>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</si>
  <si>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</si>
  <si>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</si>
  <si>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</si>
  <si>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</si>
  <si>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</si>
  <si>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</si>
  <si>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</si>
  <si>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</si>
  <si>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</si>
  <si>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</si>
  <si>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</si>
  <si>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</si>
  <si>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</si>
  <si>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</si>
  <si>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</si>
  <si>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</si>
  <si>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</si>
  <si>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</si>
  <si>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</si>
  <si>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</si>
  <si>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</si>
  <si>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</si>
  <si>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</si>
  <si>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</si>
  <si>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</si>
  <si>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</si>
  <si>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</si>
  <si>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</si>
  <si>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</si>
  <si>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</si>
  <si>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</si>
  <si>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</si>
  <si>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</si>
  <si>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</si>
  <si>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</si>
  <si>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</si>
  <si>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</si>
  <si>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</si>
  <si>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</si>
  <si>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</si>
  <si>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</si>
  <si>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</si>
  <si>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</si>
  <si>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</si>
  <si>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</si>
  <si>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</si>
  <si>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</si>
  <si>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</si>
  <si>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</si>
  <si>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</si>
  <si>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</si>
  <si>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</si>
  <si>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</si>
  <si>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</si>
  <si>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</si>
  <si>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</si>
  <si>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</si>
  <si>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</si>
  <si>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</si>
  <si>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</si>
  <si>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</si>
  <si>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</si>
  <si>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</si>
  <si>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</si>
  <si>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</si>
  <si>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</si>
  <si>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</si>
  <si>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</si>
  <si>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</si>
  <si>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</si>
  <si>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</si>
  <si>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</si>
  <si>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</si>
  <si>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</si>
  <si>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</si>
  <si>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</si>
  <si>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</si>
  <si>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</si>
  <si>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</si>
  <si>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</si>
  <si>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</si>
  <si>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</si>
  <si>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</si>
  <si>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</si>
  <si>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</si>
  <si>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</si>
  <si>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</si>
  <si>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</si>
  <si>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</si>
  <si>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</si>
  <si>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</si>
  <si>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</si>
  <si>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</si>
  <si>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</si>
  <si>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</si>
  <si>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</si>
  <si>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</si>
  <si>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</si>
  <si>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</si>
  <si>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</si>
  <si>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</si>
  <si>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</si>
  <si>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</si>
  <si>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</si>
  <si>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</si>
  <si>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</si>
  <si>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</si>
  <si>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</si>
  <si>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</si>
  <si>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</si>
  <si>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</si>
  <si>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</si>
  <si>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</si>
  <si>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</si>
  <si>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</si>
  <si>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</si>
  <si>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</si>
  <si>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</si>
  <si>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</si>
  <si>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</si>
  <si>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</si>
  <si>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</si>
  <si>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</si>
  <si>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</si>
  <si>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</si>
  <si>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</si>
  <si>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</si>
  <si>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</si>
  <si>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</si>
  <si>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</si>
  <si>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</si>
  <si>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</si>
  <si>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</si>
  <si>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</si>
  <si>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</si>
  <si>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</si>
  <si>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</si>
  <si>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</si>
  <si>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</si>
  <si>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</si>
  <si>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</si>
  <si>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</si>
  <si>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</si>
  <si>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</si>
  <si>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</si>
  <si>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</si>
  <si>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</si>
  <si>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</si>
  <si>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</si>
  <si>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</si>
  <si>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</si>
  <si>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</si>
  <si>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</si>
  <si>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</si>
  <si>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</si>
  <si>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</si>
  <si>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</si>
  <si>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</si>
  <si>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</si>
  <si>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</si>
  <si>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</si>
  <si>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</si>
  <si>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</si>
  <si>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</si>
  <si>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</si>
  <si>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</si>
  <si>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</si>
  <si>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</si>
  <si>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</si>
  <si>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</si>
  <si>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</si>
  <si>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</si>
  <si>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</si>
  <si>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</si>
  <si>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</si>
  <si>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</si>
  <si>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</si>
  <si>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</si>
  <si>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</si>
  <si>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</si>
  <si>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</si>
  <si>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</si>
  <si>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</si>
  <si>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</si>
  <si>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</si>
  <si>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</si>
  <si>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</si>
  <si>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</si>
  <si>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</si>
  <si>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</si>
  <si>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</si>
  <si>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</si>
  <si>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</si>
  <si>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</si>
  <si>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</si>
  <si>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</si>
  <si>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</si>
  <si>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</si>
  <si>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</si>
  <si>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</si>
  <si>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</si>
  <si>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</si>
  <si>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</si>
  <si>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</si>
  <si>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</si>
  <si>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</si>
  <si>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</si>
  <si>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</si>
  <si>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</si>
  <si>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</si>
  <si>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</si>
  <si>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</si>
  <si>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</si>
  <si>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</si>
  <si>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</si>
  <si>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</si>
  <si>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</si>
  <si>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</si>
  <si>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</si>
  <si>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</si>
  <si>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</si>
  <si>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</si>
  <si>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</si>
  <si>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</si>
  <si>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</si>
  <si>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</si>
  <si>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</si>
  <si>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</si>
  <si>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</si>
  <si>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</si>
  <si>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</si>
  <si>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</si>
  <si>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</si>
  <si>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</si>
  <si>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</si>
  <si>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</si>
  <si>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</si>
  <si>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</si>
  <si>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</si>
  <si>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</si>
  <si>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</si>
  <si>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</si>
  <si>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</si>
  <si>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</si>
  <si>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</si>
  <si>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</si>
  <si>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</si>
  <si>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</si>
  <si>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</si>
  <si>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</si>
  <si>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</si>
  <si>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</si>
  <si>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</si>
  <si>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</si>
  <si>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</si>
  <si>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</si>
  <si>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</si>
  <si>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</si>
  <si>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</si>
  <si>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</si>
  <si>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</si>
  <si>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</si>
  <si>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</si>
  <si>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</si>
  <si>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</si>
  <si>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</si>
  <si>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</si>
  <si>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</si>
  <si>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</si>
  <si>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</si>
  <si>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</si>
  <si>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</si>
  <si>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</si>
  <si>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</si>
  <si>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</si>
  <si>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</si>
  <si>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</si>
  <si>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</si>
  <si>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</si>
  <si>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</si>
  <si>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</si>
  <si>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</si>
  <si>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</si>
  <si>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</si>
  <si>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</si>
  <si>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</si>
  <si>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</si>
  <si>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</si>
  <si>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</si>
  <si>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</si>
  <si>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</si>
  <si>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</si>
  <si>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</si>
  <si>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</si>
  <si>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</si>
  <si>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</si>
  <si>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</si>
  <si>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</si>
  <si>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</si>
  <si>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</si>
  <si>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</si>
  <si>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</si>
  <si>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</si>
  <si>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</si>
  <si>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</si>
  <si>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</si>
  <si>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</si>
  <si>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</si>
  <si>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</si>
  <si>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</si>
  <si>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</si>
  <si>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</si>
  <si>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</si>
  <si>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</si>
  <si>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</si>
  <si>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</si>
  <si>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</si>
  <si>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</si>
  <si>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</si>
  <si>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</si>
  <si>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</si>
  <si>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</si>
  <si>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</si>
  <si>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</si>
  <si>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</si>
  <si>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</si>
  <si>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</si>
  <si>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</si>
  <si>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</si>
  <si>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</si>
  <si>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</si>
  <si>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</si>
  <si>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</si>
  <si>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</si>
  <si>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</si>
  <si>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</si>
  <si>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</si>
  <si>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</si>
  <si>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</si>
  <si>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</si>
  <si>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</si>
  <si>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</si>
  <si>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</si>
  <si>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</si>
  <si>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</si>
  <si>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</si>
  <si>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</si>
  <si>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</si>
  <si>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</si>
  <si>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</si>
  <si>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</si>
  <si>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</si>
  <si>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</si>
  <si>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</si>
  <si>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</si>
  <si>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</si>
  <si>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</si>
  <si>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</si>
  <si>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</si>
  <si>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</si>
  <si>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</si>
  <si>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</si>
  <si>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</si>
  <si>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</si>
  <si>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</si>
  <si>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</si>
  <si>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</si>
  <si>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</si>
  <si>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</si>
  <si>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</si>
  <si>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</si>
  <si>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</si>
  <si>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</si>
  <si>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</si>
  <si>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</si>
  <si>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</si>
  <si>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</si>
  <si>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</si>
  <si>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</si>
  <si>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</si>
  <si>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</si>
  <si>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</si>
  <si>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</si>
  <si>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</si>
  <si>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</si>
  <si>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</si>
  <si>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</si>
  <si>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</si>
  <si>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</si>
  <si>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</si>
  <si>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</si>
  <si>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</si>
  <si>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</si>
  <si>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</si>
  <si>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</si>
  <si>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</si>
  <si>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</si>
  <si>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</si>
  <si>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</si>
  <si>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</si>
  <si>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</si>
  <si>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</si>
  <si>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</si>
  <si>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</si>
  <si>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</si>
  <si>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</si>
  <si>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</si>
  <si>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</si>
  <si>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</si>
  <si>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</si>
  <si>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</si>
  <si>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</si>
  <si>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</si>
  <si>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</si>
  <si>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</si>
  <si>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</si>
  <si>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</si>
  <si>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</si>
  <si>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</si>
  <si>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</si>
  <si>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</si>
  <si>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</si>
  <si>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</si>
  <si>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</si>
  <si>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</si>
  <si>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</si>
  <si>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</si>
  <si>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</si>
  <si>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</si>
  <si>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</si>
  <si>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</si>
  <si>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</si>
  <si>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</si>
  <si>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</si>
  <si>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</si>
  <si>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</si>
  <si>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</si>
  <si>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</si>
  <si>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</si>
  <si>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</si>
  <si>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</si>
  <si>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</si>
  <si>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</si>
  <si>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</si>
  <si>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</si>
  <si>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</si>
  <si>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</si>
  <si>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</si>
  <si>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</si>
  <si>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</si>
  <si>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</si>
  <si>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</si>
  <si>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</si>
  <si>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</si>
  <si>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</si>
  <si>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</si>
  <si>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</si>
  <si>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</si>
  <si>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</si>
  <si>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</si>
  <si>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</si>
  <si>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</si>
  <si>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</si>
  <si>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</si>
  <si>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</si>
  <si>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</si>
  <si>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</si>
  <si>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</si>
  <si>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</si>
  <si>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</si>
  <si>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</si>
  <si>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</si>
  <si>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</si>
  <si>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</si>
  <si>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</si>
  <si>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</si>
  <si>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</si>
  <si>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</si>
  <si>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</si>
  <si>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</si>
  <si>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</si>
  <si>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</si>
  <si>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</si>
  <si>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</si>
  <si>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</si>
  <si>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</si>
  <si>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</si>
  <si>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</si>
  <si>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</si>
  <si>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</si>
  <si>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</si>
  <si>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</si>
  <si>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</si>
  <si>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</si>
  <si>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</si>
  <si>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</si>
  <si>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</si>
  <si>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</si>
  <si>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</si>
  <si>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</si>
  <si>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</si>
  <si>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</si>
  <si>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</si>
  <si>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</si>
  <si>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</si>
  <si>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</si>
  <si>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</si>
  <si>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</si>
  <si>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</si>
  <si>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</si>
  <si>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</si>
  <si>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</si>
  <si>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</si>
  <si>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</si>
  <si>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</si>
  <si>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</si>
  <si>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</si>
  <si>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</si>
  <si>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</si>
  <si>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</si>
  <si>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</si>
  <si>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</si>
  <si>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</si>
  <si>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</si>
  <si>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</si>
  <si>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</si>
  <si>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</si>
  <si>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</si>
  <si>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</si>
  <si>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</si>
  <si>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</si>
  <si>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</si>
  <si>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</si>
  <si>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</si>
  <si>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</si>
  <si>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</si>
  <si>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</si>
  <si>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</si>
  <si>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</si>
  <si>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</si>
  <si>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</si>
  <si>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</si>
  <si>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</si>
  <si>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</si>
  <si>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</si>
  <si>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</si>
  <si>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</si>
  <si>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</si>
  <si>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</si>
  <si>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</si>
  <si>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</si>
  <si>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</si>
  <si>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</si>
  <si>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</si>
  <si>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</si>
  <si>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</si>
  <si>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</si>
  <si>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</si>
  <si>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</si>
  <si>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</si>
  <si>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</si>
  <si>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</si>
  <si>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</si>
  <si>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</si>
  <si>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</si>
  <si>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</si>
  <si>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</si>
  <si>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</si>
  <si>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</si>
  <si>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</si>
  <si>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</si>
  <si>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</si>
  <si>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</si>
  <si>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</si>
  <si>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</si>
  <si>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</si>
  <si>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</si>
  <si>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</si>
  <si>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</si>
  <si>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</si>
  <si>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</si>
  <si>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</si>
  <si>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</si>
  <si>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</si>
  <si>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</si>
  <si>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</si>
  <si>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</si>
  <si>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</si>
  <si>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</si>
  <si>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</si>
  <si>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</si>
  <si>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</si>
  <si>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</si>
  <si>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</si>
  <si>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</si>
  <si>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</si>
  <si>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</si>
  <si>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</si>
  <si>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</si>
  <si>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</si>
  <si>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</si>
  <si>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</si>
  <si>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</si>
  <si>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</si>
  <si>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</si>
  <si>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</si>
  <si>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</si>
  <si>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</si>
  <si>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</si>
  <si>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</si>
  <si>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</si>
  <si>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</si>
  <si>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</si>
  <si>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</si>
  <si>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</si>
  <si>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</si>
  <si>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</si>
  <si>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</si>
  <si>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</si>
  <si>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</si>
  <si>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</si>
  <si>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</si>
  <si>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</si>
  <si>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</si>
  <si>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</si>
  <si>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</si>
  <si>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</si>
  <si>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</si>
  <si>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</si>
  <si>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</si>
  <si>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</si>
  <si>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</si>
  <si>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</si>
  <si>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</si>
  <si>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</si>
  <si>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</si>
  <si>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</si>
  <si>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</si>
  <si>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</si>
  <si>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</si>
  <si>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</si>
  <si>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</si>
  <si>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</si>
  <si>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</si>
  <si>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</si>
  <si>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</si>
  <si>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</si>
  <si>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</si>
  <si>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</si>
  <si>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</si>
  <si>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</si>
  <si>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</si>
  <si>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</si>
  <si>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</si>
  <si>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</si>
  <si>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</si>
  <si>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</si>
  <si>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</si>
  <si>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</si>
  <si>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</si>
  <si>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</si>
  <si>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</si>
  <si>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</si>
  <si>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</si>
  <si>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</si>
  <si>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</si>
  <si>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</si>
  <si>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</si>
  <si>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</si>
  <si>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</si>
  <si>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</si>
  <si>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</si>
  <si>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</si>
  <si>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</si>
  <si>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</si>
  <si>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</si>
  <si>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</si>
  <si>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</si>
  <si>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</si>
  <si>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</si>
  <si>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</si>
  <si>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</si>
  <si>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</si>
  <si>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</si>
  <si>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</si>
  <si>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</si>
  <si>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</si>
  <si>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</si>
  <si>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</si>
  <si>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</si>
  <si>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</si>
  <si>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</si>
  <si>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</si>
  <si>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</si>
  <si>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</si>
  <si>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</si>
  <si>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</si>
  <si>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</si>
  <si>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</si>
  <si>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</si>
  <si>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</si>
  <si>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</si>
  <si>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</si>
  <si>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</si>
  <si>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</si>
  <si>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</si>
  <si>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</si>
  <si>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</si>
  <si>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</si>
  <si>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</si>
  <si>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</si>
  <si>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</si>
  <si>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</si>
  <si>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</si>
  <si>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</si>
  <si>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</si>
  <si>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</si>
  <si>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</si>
  <si>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</si>
  <si>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</si>
  <si>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</si>
  <si>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</si>
  <si>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</si>
  <si>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</si>
  <si>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</si>
  <si>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</si>
  <si>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</si>
  <si>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</si>
  <si>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</si>
  <si>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</si>
  <si>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</si>
  <si>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</si>
  <si>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</si>
  <si>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</si>
  <si>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</si>
  <si>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</si>
  <si>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</si>
  <si>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</si>
  <si>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</si>
  <si>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</si>
  <si>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</si>
  <si>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</si>
  <si>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</si>
  <si>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</si>
  <si>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</si>
  <si>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</si>
  <si>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</si>
  <si>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</si>
  <si>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</si>
  <si>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</si>
  <si>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</si>
  <si>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</si>
  <si>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</si>
  <si>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</si>
  <si>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</si>
  <si>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</si>
  <si>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</si>
  <si>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</si>
  <si>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</si>
  <si>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</si>
  <si>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</si>
  <si>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</si>
  <si>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</si>
  <si>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</si>
  <si>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</si>
  <si>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</si>
  <si>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</si>
  <si>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</si>
  <si>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</si>
  <si>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</si>
  <si>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</si>
  <si>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</si>
  <si>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</si>
  <si>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</si>
  <si>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</si>
  <si>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</si>
  <si>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</si>
  <si>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</si>
  <si>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</si>
  <si>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</si>
  <si>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</si>
  <si>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</si>
  <si>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</si>
  <si>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</si>
  <si>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</si>
  <si>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</si>
  <si>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</si>
  <si>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</si>
  <si>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</si>
  <si>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</si>
  <si>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</si>
  <si>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</si>
  <si>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</si>
  <si>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</si>
  <si>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</si>
  <si>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</si>
  <si>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</si>
  <si>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</si>
  <si>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</si>
  <si>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</si>
  <si>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</si>
  <si>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</si>
  <si>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</si>
  <si>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</si>
  <si>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</si>
  <si>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</si>
  <si>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</si>
  <si>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</si>
  <si>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</si>
  <si>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</si>
  <si>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</si>
  <si>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</si>
  <si>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</si>
  <si>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</si>
  <si>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</si>
  <si>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</si>
  <si>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</si>
  <si>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</si>
  <si>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</si>
  <si>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</si>
  <si>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</si>
  <si>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</si>
  <si>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</si>
  <si>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</si>
  <si>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</si>
  <si>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</si>
  <si>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</si>
  <si>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</si>
  <si>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</si>
  <si>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</si>
  <si>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</si>
  <si>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</si>
  <si>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</si>
  <si>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</si>
  <si>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</si>
  <si>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</si>
  <si>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</si>
  <si>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</si>
  <si>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</si>
  <si>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</si>
  <si>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</si>
  <si>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</si>
  <si>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</si>
  <si>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</si>
  <si>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</si>
  <si>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</si>
  <si>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</si>
  <si>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</si>
  <si>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</si>
  <si>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</si>
  <si>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</si>
  <si>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</si>
  <si>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</si>
  <si>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</si>
  <si>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</si>
  <si>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</si>
  <si>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</si>
  <si>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</si>
  <si>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</si>
  <si>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</si>
  <si>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</si>
  <si>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</si>
  <si>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</si>
  <si>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</si>
  <si>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</si>
  <si>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</si>
  <si>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</si>
  <si>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</si>
  <si>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</si>
  <si>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</si>
  <si>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</si>
  <si>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</si>
  <si>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</si>
  <si>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</si>
  <si>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</si>
  <si>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</si>
  <si>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</si>
  <si>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</si>
  <si>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</si>
  <si>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</si>
  <si>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</si>
  <si>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</si>
  <si>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</si>
  <si>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</si>
  <si>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</si>
  <si>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</si>
  <si>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</si>
  <si>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</si>
  <si>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</si>
  <si>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</si>
  <si>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</si>
  <si>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</si>
  <si>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</si>
  <si>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</si>
  <si>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</si>
  <si>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</si>
  <si>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</si>
  <si>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</si>
  <si>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</si>
  <si>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</si>
  <si>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</si>
  <si>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</si>
  <si>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</si>
  <si>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</si>
  <si>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</si>
  <si>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</si>
  <si>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</si>
  <si>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</si>
  <si>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</si>
  <si>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</si>
  <si>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</si>
  <si>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</si>
  <si>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</si>
  <si>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</si>
  <si>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</si>
  <si>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</si>
  <si>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</si>
  <si>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</si>
  <si>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</si>
  <si>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</si>
  <si>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</si>
  <si>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</si>
  <si>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</si>
  <si>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</si>
  <si>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</si>
  <si>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</si>
  <si>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</si>
  <si>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</si>
  <si>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</si>
  <si>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</si>
  <si>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</si>
  <si>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</si>
  <si>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</si>
  <si>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</si>
  <si>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</si>
  <si>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</si>
  <si>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</si>
  <si>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</si>
  <si>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</si>
  <si>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</si>
  <si>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</si>
  <si>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</si>
  <si>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</si>
  <si>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</si>
  <si>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</si>
  <si>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</si>
  <si>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</si>
  <si>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</si>
  <si>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</si>
  <si>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</si>
  <si>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</si>
  <si>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</si>
  <si>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</si>
  <si>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</si>
  <si>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</si>
  <si>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</si>
  <si>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</si>
  <si>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</si>
  <si>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</si>
  <si>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</si>
  <si>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</si>
  <si>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</si>
  <si>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</si>
  <si>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</si>
  <si>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</si>
  <si>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</si>
  <si>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</si>
  <si>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</si>
  <si>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</si>
  <si>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</si>
  <si>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</si>
  <si>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</si>
  <si>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</si>
  <si>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</si>
  <si>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</si>
  <si>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</si>
  <si>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</si>
  <si>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</si>
  <si>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</si>
  <si>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</si>
  <si>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</si>
  <si>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</si>
  <si>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</si>
  <si>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</si>
  <si>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</si>
  <si>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</si>
  <si>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</si>
  <si>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</si>
  <si>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</si>
  <si>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</si>
  <si>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</si>
  <si>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</si>
  <si>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</si>
  <si>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</si>
  <si>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</si>
  <si>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</si>
  <si>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</si>
  <si>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</si>
  <si>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</si>
  <si>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</si>
  <si>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</si>
  <si>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</si>
  <si>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</si>
  <si>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</si>
  <si>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</si>
  <si>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</si>
  <si>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</si>
  <si>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</si>
  <si>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</si>
  <si>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</si>
  <si>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</si>
  <si>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</si>
  <si>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</si>
  <si>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</si>
  <si>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</si>
  <si>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</si>
  <si>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</si>
  <si>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</si>
  <si>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</si>
  <si>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</si>
  <si>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</si>
  <si>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</si>
  <si>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</si>
  <si>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</si>
  <si>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</si>
  <si>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</si>
  <si>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</si>
  <si>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</si>
  <si>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</si>
  <si>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</si>
  <si>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</si>
  <si>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</si>
  <si>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</si>
  <si>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</si>
  <si>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</si>
  <si>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</si>
  <si>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</si>
  <si>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</si>
  <si>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</si>
  <si>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</si>
  <si>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</si>
  <si>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</si>
  <si>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</si>
  <si>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</si>
  <si>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</si>
  <si>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</si>
  <si>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</si>
  <si>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</si>
  <si>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</si>
  <si>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</si>
  <si>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</si>
  <si>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</si>
  <si>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</si>
  <si>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</si>
  <si>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</si>
  <si>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</si>
  <si>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</si>
  <si>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</si>
  <si>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</si>
  <si>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</si>
  <si>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</si>
  <si>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</si>
  <si>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</si>
  <si>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</si>
  <si>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</si>
  <si>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</si>
  <si>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</si>
  <si>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</si>
  <si>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</si>
  <si>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</si>
  <si>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</si>
  <si>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</si>
  <si>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</si>
  <si>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</si>
  <si>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</si>
  <si>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</si>
  <si>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</si>
  <si>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</si>
  <si>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</si>
  <si>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</si>
  <si>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</si>
  <si>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</si>
  <si>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</si>
  <si>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</si>
  <si>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</si>
  <si>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</si>
  <si>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</si>
  <si>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</si>
  <si>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</si>
  <si>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</si>
  <si>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</si>
  <si>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</si>
  <si>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</si>
  <si>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</si>
  <si>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</si>
  <si>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</si>
  <si>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</si>
  <si>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</si>
  <si>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</si>
  <si>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</si>
  <si>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</si>
  <si>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</si>
  <si>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</si>
  <si>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</si>
  <si>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</si>
  <si>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</si>
  <si>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</si>
  <si>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</si>
  <si>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</si>
  <si>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</si>
  <si>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</si>
  <si>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</si>
  <si>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</si>
  <si>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</si>
  <si>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</si>
  <si>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</si>
  <si>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</si>
  <si>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</si>
  <si>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</si>
  <si>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</si>
  <si>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</si>
  <si>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</si>
  <si>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</si>
  <si>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</si>
  <si>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</si>
  <si>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</si>
  <si>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</si>
  <si>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</si>
  <si>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</si>
  <si>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</si>
  <si>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</si>
  <si>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</si>
  <si>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</si>
  <si>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</si>
  <si>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</si>
  <si>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</si>
  <si>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</si>
  <si>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</si>
  <si>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</si>
  <si>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</si>
  <si>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</si>
  <si>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</si>
  <si>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</si>
  <si>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</si>
  <si>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</si>
  <si>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</si>
  <si>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</si>
  <si>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</si>
  <si>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</si>
  <si>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</si>
  <si>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</si>
  <si>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</si>
  <si>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</si>
  <si>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</si>
  <si>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</si>
  <si>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</si>
  <si>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</si>
  <si>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</si>
  <si>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</si>
  <si>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</si>
  <si>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</si>
  <si>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</si>
  <si>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</si>
  <si>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</si>
  <si>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</si>
  <si>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</si>
  <si>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</si>
  <si>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</si>
  <si>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</si>
  <si>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</si>
  <si>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</si>
  <si>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</si>
  <si>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</si>
  <si>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</si>
  <si>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</si>
  <si>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</si>
  <si>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</si>
  <si>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</si>
  <si>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</si>
  <si>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</si>
  <si>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</si>
  <si>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</si>
  <si>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</si>
  <si>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</si>
  <si>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</si>
  <si>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</si>
  <si>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</si>
  <si>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</si>
  <si>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</si>
  <si>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</si>
  <si>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</si>
  <si>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</si>
  <si>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</si>
  <si>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</si>
  <si>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</si>
  <si>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</si>
  <si>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</si>
  <si>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</si>
  <si>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</si>
  <si>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</si>
  <si>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</si>
  <si>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</si>
  <si>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</si>
  <si>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</si>
  <si>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</si>
  <si>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</si>
  <si>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</si>
  <si>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</si>
  <si>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</si>
  <si>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</si>
  <si>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</si>
  <si>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</si>
  <si>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</si>
  <si>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</si>
  <si>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</si>
  <si>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</si>
  <si>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</si>
  <si>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</si>
  <si>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</si>
  <si>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</si>
  <si>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</si>
  <si>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</si>
  <si>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</si>
  <si>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</si>
  <si>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</si>
  <si>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</si>
  <si>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</si>
  <si>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</si>
  <si>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</si>
  <si>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</si>
  <si>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</si>
  <si>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</si>
  <si>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</si>
  <si>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</si>
  <si>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</si>
  <si>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</si>
  <si>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</si>
  <si>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</si>
  <si>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</si>
  <si>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</si>
  <si>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</si>
  <si>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</si>
  <si>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</si>
  <si>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</si>
  <si>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</si>
  <si>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</si>
  <si>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</si>
  <si>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</si>
  <si>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</si>
  <si>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</si>
  <si>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</si>
  <si>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</si>
  <si>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</si>
  <si>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</si>
  <si>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</si>
  <si>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</si>
  <si>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</si>
  <si>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</si>
  <si>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</si>
  <si>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</si>
  <si>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</si>
  <si>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</si>
  <si>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</si>
  <si>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</si>
  <si>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</si>
  <si>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</si>
  <si>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</si>
  <si>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</si>
  <si>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</si>
  <si>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</si>
  <si>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</si>
  <si>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</si>
  <si>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</si>
  <si>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</si>
  <si>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</si>
  <si>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</si>
  <si>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</si>
  <si>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</si>
  <si>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</si>
  <si>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</si>
  <si>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</si>
  <si>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</si>
  <si>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</si>
  <si>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</si>
  <si>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</si>
  <si>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</si>
  <si>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</si>
  <si>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</si>
  <si>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</si>
  <si>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</si>
  <si>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</si>
  <si>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</si>
  <si>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</si>
  <si>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</si>
  <si>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</si>
  <si>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</si>
  <si>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</si>
  <si>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</si>
  <si>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</si>
  <si>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</si>
  <si>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</si>
  <si>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</si>
  <si>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</si>
  <si>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</si>
  <si>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</si>
  <si>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</si>
  <si>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</si>
  <si>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</si>
  <si>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</si>
  <si>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</si>
  <si>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</si>
  <si>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</si>
  <si>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</si>
  <si>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</si>
  <si>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</si>
  <si>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</si>
  <si>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</si>
  <si>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</si>
  <si>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</si>
  <si>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</si>
  <si>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</si>
  <si>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</si>
  <si>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</si>
  <si>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</si>
  <si>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</si>
  <si>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</si>
  <si>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</si>
  <si>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</si>
  <si>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</si>
  <si>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</si>
  <si>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</si>
  <si>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</si>
  <si>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</si>
  <si>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</si>
  <si>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</si>
  <si>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</si>
  <si>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</si>
  <si>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</si>
  <si>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</si>
  <si>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</si>
  <si>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</si>
  <si>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</si>
  <si>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</si>
  <si>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</si>
  <si>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</si>
  <si>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</si>
  <si>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</si>
  <si>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</si>
  <si>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</si>
  <si>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</si>
  <si>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</si>
  <si>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</si>
  <si>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</si>
  <si>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</si>
  <si>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</si>
  <si>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</si>
  <si>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</si>
  <si>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</si>
  <si>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</si>
  <si>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</si>
  <si>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</si>
  <si>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</si>
  <si>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</si>
  <si>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</si>
  <si>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</si>
  <si>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</si>
  <si>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</si>
  <si>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</si>
  <si>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</si>
  <si>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</si>
  <si>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</si>
  <si>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</si>
  <si>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</si>
  <si>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</si>
  <si>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</si>
  <si>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</si>
  <si>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</si>
  <si>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</si>
  <si>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</si>
  <si>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</si>
  <si>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</si>
  <si>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</si>
  <si>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</si>
  <si>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</si>
  <si>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</si>
  <si>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</si>
  <si>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</si>
  <si>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</si>
  <si>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</si>
  <si>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</si>
  <si>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</si>
  <si>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</si>
  <si>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</si>
  <si>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</si>
  <si>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</si>
  <si>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</si>
  <si>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</si>
  <si>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</si>
  <si>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</si>
  <si>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</si>
  <si>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</si>
  <si>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</si>
  <si>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</si>
  <si>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</si>
  <si>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</si>
  <si>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</si>
  <si>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</si>
  <si>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</si>
  <si>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</si>
  <si>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</si>
  <si>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</si>
  <si>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</si>
  <si>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</si>
  <si>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</si>
  <si>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</si>
  <si>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</si>
  <si>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</si>
  <si>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</si>
  <si>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</si>
  <si>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</si>
  <si>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</si>
  <si>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</si>
  <si>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</si>
  <si>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</si>
  <si>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</si>
  <si>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</si>
  <si>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</si>
  <si>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</si>
  <si>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</si>
  <si>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</si>
  <si>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</si>
  <si>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</si>
  <si>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</si>
  <si>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</si>
  <si>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</si>
  <si>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</si>
  <si>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</si>
  <si>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</si>
  <si>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</si>
  <si>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</si>
  <si>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</si>
  <si>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</si>
  <si>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</si>
  <si>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</si>
  <si>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</si>
  <si>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</si>
  <si>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</si>
  <si>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</si>
  <si>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</si>
  <si>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</si>
  <si>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</si>
  <si>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</si>
  <si>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</si>
  <si>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</si>
  <si>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</si>
  <si>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</si>
  <si>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</si>
  <si>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</si>
  <si>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</si>
  <si>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</si>
  <si>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</si>
  <si>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</si>
  <si>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</si>
  <si>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</si>
  <si>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</si>
  <si>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</si>
  <si>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</si>
  <si>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</si>
  <si>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</si>
  <si>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</si>
  <si>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</si>
  <si>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</si>
  <si>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</si>
  <si>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</si>
  <si>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</si>
  <si>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</si>
  <si>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</si>
  <si>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</si>
  <si>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</si>
  <si>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</si>
  <si>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</si>
  <si>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</si>
  <si>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</si>
  <si>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</si>
  <si>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</si>
  <si>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</si>
  <si>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</si>
  <si>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</si>
  <si>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</si>
  <si>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</si>
  <si>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</si>
  <si>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</si>
  <si>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</si>
  <si>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</si>
  <si>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</si>
  <si>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</si>
  <si>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</si>
  <si>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</si>
  <si>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</si>
  <si>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</si>
  <si>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</si>
  <si>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</si>
  <si>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</si>
  <si>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</si>
  <si>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</si>
  <si>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</si>
  <si>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</si>
  <si>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</si>
  <si>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</si>
  <si>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</si>
  <si>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</si>
  <si>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</si>
  <si>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</si>
  <si>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</si>
  <si>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</si>
  <si>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</si>
  <si>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</si>
  <si>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</si>
  <si>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</si>
  <si>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</si>
  <si>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</si>
  <si>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</si>
  <si>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</si>
  <si>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</si>
  <si>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</si>
  <si>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</si>
  <si>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</si>
  <si>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</si>
  <si>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</si>
  <si>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</si>
  <si>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</si>
  <si>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</si>
  <si>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</si>
  <si>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</si>
  <si>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</si>
  <si>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</si>
  <si>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</si>
  <si>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</si>
  <si>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</si>
  <si>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</si>
  <si>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</si>
  <si>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</si>
  <si>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</si>
  <si>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</si>
  <si>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</si>
  <si>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</si>
  <si>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</si>
  <si>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</si>
  <si>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</si>
  <si>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</si>
  <si>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</si>
  <si>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</si>
  <si>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</si>
  <si>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</si>
  <si>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</si>
  <si>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</si>
  <si>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</si>
  <si>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</si>
  <si>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</si>
  <si>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</si>
  <si>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</si>
  <si>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</si>
  <si>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</si>
  <si>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</si>
  <si>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</si>
  <si>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</si>
  <si>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</si>
  <si>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</si>
  <si>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</si>
  <si>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</si>
  <si>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</si>
  <si>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</si>
  <si>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</si>
  <si>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</si>
  <si>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</si>
  <si>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</si>
  <si>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</si>
  <si>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</si>
  <si>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</si>
  <si>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</si>
  <si>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</si>
  <si>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</si>
  <si>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</si>
  <si>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</si>
  <si>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</si>
  <si>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</si>
  <si>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</si>
  <si>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</si>
  <si>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</si>
  <si>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</si>
  <si>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</si>
  <si>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</si>
  <si>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</si>
  <si>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</si>
  <si>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</si>
  <si>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</si>
  <si>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</si>
  <si>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</si>
  <si>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</si>
  <si>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</si>
  <si>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</si>
  <si>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</si>
  <si>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</si>
  <si>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</si>
  <si>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</si>
  <si>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</si>
  <si>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</si>
  <si>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</si>
  <si>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</si>
  <si>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</si>
  <si>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</si>
  <si>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</si>
  <si>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</si>
  <si>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</si>
  <si>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</si>
  <si>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</si>
  <si>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</si>
  <si>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</si>
  <si>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</si>
  <si>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</si>
  <si>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</si>
  <si>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</si>
  <si>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</si>
  <si>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</si>
  <si>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</si>
  <si>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</si>
  <si>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</si>
  <si>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</si>
  <si>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</si>
  <si>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</si>
  <si>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</si>
  <si>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</si>
  <si>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</si>
  <si>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</si>
  <si>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</si>
  <si>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</si>
  <si>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</si>
  <si>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</si>
  <si>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</si>
  <si>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</si>
  <si>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</si>
  <si>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</si>
  <si>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</si>
  <si>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</si>
  <si>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</si>
  <si>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</si>
  <si>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</si>
  <si>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</si>
  <si>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</si>
  <si>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</si>
  <si>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</si>
  <si>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</si>
  <si>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</si>
  <si>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</si>
  <si>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</si>
  <si>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</si>
  <si>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</si>
  <si>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</si>
  <si>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</si>
  <si>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</si>
  <si>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</si>
  <si>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</si>
  <si>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</si>
  <si>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</si>
  <si>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</si>
  <si>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</si>
  <si>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</si>
  <si>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</si>
  <si>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</si>
  <si>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</si>
  <si>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</si>
  <si>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</si>
  <si>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</si>
  <si>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</si>
  <si>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</si>
  <si>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</si>
  <si>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</si>
  <si>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</si>
  <si>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</si>
  <si>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</si>
  <si>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</si>
  <si>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</si>
  <si>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</si>
  <si>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</si>
  <si>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</si>
  <si>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</si>
  <si>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</si>
  <si>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</si>
  <si>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</si>
  <si>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</si>
  <si>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</si>
  <si>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</si>
  <si>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</si>
  <si>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</si>
  <si>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</si>
  <si>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</si>
  <si>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</si>
  <si>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</si>
  <si>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</si>
  <si>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</si>
  <si>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</si>
  <si>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</si>
  <si>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</si>
  <si>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</si>
  <si>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</si>
  <si>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</si>
  <si>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</si>
  <si>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</si>
  <si>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</si>
  <si>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</si>
  <si>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</si>
  <si>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</si>
  <si>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</si>
  <si>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</si>
  <si>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</si>
  <si>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</si>
  <si>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</si>
  <si>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</si>
  <si>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</si>
  <si>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</si>
  <si>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</si>
  <si>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</si>
  <si>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</si>
  <si>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</si>
  <si>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</si>
  <si>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</si>
  <si>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</si>
  <si>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</si>
  <si>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</si>
  <si>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</si>
  <si>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</si>
  <si>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</si>
  <si>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</si>
  <si>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</si>
  <si>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</si>
  <si>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</si>
  <si>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</si>
  <si>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</si>
  <si>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</si>
  <si>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</si>
  <si>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</si>
  <si>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</si>
  <si>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</si>
  <si>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</si>
  <si>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</si>
  <si>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</si>
  <si>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</si>
  <si>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</si>
  <si>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</si>
  <si>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</si>
  <si>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</si>
  <si>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</si>
  <si>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</si>
  <si>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</si>
  <si>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</si>
  <si>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</si>
  <si>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</si>
  <si>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</si>
  <si>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</si>
  <si>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</si>
  <si>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</si>
  <si>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</si>
  <si>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</si>
  <si>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</si>
  <si>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</si>
  <si>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</si>
  <si>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</si>
  <si>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</si>
  <si>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</si>
  <si>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</si>
  <si>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</si>
  <si>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</si>
  <si>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</si>
  <si>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</si>
  <si>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</si>
  <si>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</si>
  <si>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</si>
  <si>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</si>
  <si>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</si>
  <si>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</si>
  <si>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</si>
  <si>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</si>
  <si>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</si>
  <si>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</si>
  <si>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</si>
  <si>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</si>
  <si>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</si>
  <si>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</si>
  <si>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</si>
  <si>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</si>
  <si>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</si>
  <si>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</si>
  <si>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</si>
  <si>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</si>
  <si>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</si>
  <si>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</si>
  <si>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</si>
  <si>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</si>
  <si>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</si>
  <si>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</si>
  <si>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</si>
  <si>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</si>
  <si>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</si>
  <si>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</si>
  <si>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</si>
  <si>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</si>
  <si>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</si>
  <si>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</si>
  <si>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</si>
  <si>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</si>
  <si>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</si>
  <si>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</si>
  <si>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</si>
  <si>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</si>
  <si>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</si>
  <si>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</si>
  <si>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</si>
  <si>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</si>
  <si>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</si>
  <si>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</si>
  <si>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</si>
  <si>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</si>
  <si>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</si>
  <si>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</si>
  <si>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</si>
  <si>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</si>
  <si>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</si>
  <si>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</si>
  <si>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</si>
  <si>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</si>
  <si>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</si>
  <si>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</si>
  <si>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</si>
  <si>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</si>
  <si>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</si>
  <si>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</si>
  <si>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</si>
  <si>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</si>
  <si>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</si>
  <si>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</si>
  <si>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</si>
  <si>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</si>
  <si>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</si>
  <si>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</si>
  <si>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</si>
  <si>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</si>
  <si>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</si>
  <si>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</si>
  <si>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</si>
  <si>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</si>
  <si>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</si>
  <si>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</si>
  <si>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</si>
  <si>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</si>
  <si>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</si>
  <si>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</si>
  <si>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</si>
  <si>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</si>
  <si>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</si>
  <si>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</si>
  <si>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</si>
  <si>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</si>
  <si>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</si>
  <si>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</si>
  <si>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</si>
  <si>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</si>
  <si>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</si>
  <si>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</si>
  <si>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</si>
  <si>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</si>
  <si>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</si>
  <si>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</si>
  <si>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</si>
  <si>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</si>
  <si>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</si>
  <si>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</si>
  <si>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</si>
  <si>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</si>
  <si>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</si>
  <si>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</si>
  <si>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</si>
  <si>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</si>
  <si>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</si>
  <si>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</si>
  <si>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</si>
  <si>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</si>
  <si>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</si>
  <si>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</si>
  <si>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</si>
  <si>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</si>
  <si>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</si>
  <si>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</si>
  <si>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</si>
  <si>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</si>
  <si>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</si>
  <si>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</si>
  <si>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</si>
  <si>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</si>
  <si>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</si>
  <si>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</si>
  <si>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</si>
  <si>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</si>
  <si>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</si>
  <si>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</si>
  <si>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</si>
  <si>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</si>
  <si>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</si>
  <si>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</si>
  <si>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</si>
  <si>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</si>
  <si>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</si>
  <si>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</si>
  <si>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</si>
  <si>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</si>
  <si>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</si>
  <si>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</si>
  <si>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</si>
  <si>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</si>
  <si>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</si>
  <si>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</si>
  <si>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</si>
  <si>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</si>
  <si>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</si>
  <si>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</si>
  <si>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</si>
  <si>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</si>
  <si>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</si>
  <si>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</si>
  <si>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</si>
  <si>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</si>
  <si>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</si>
  <si>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</si>
  <si>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</si>
  <si>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</si>
  <si>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</si>
  <si>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</si>
  <si>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</si>
  <si>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</si>
  <si>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</si>
  <si>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</si>
  <si>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</si>
  <si>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</si>
  <si>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</si>
  <si>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</si>
  <si>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</si>
  <si>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</si>
  <si>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</si>
  <si>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</si>
  <si>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</si>
  <si>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</si>
  <si>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</si>
  <si>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</si>
  <si>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</si>
  <si>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</si>
  <si>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</si>
  <si>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</si>
  <si>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</si>
  <si>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</si>
  <si>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</si>
  <si>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</si>
  <si>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</si>
  <si>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</si>
  <si>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</si>
  <si>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</si>
  <si>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</si>
  <si>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</si>
  <si>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</si>
  <si>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</si>
  <si>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</si>
  <si>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</si>
  <si>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</si>
  <si>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</si>
  <si>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</si>
  <si>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</si>
  <si>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</si>
  <si>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</si>
  <si>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</si>
  <si>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</si>
  <si>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</si>
  <si>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</si>
  <si>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</si>
  <si>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</si>
  <si>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</si>
  <si>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</si>
  <si>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</si>
  <si>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</si>
  <si>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</si>
  <si>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</si>
  <si>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</si>
  <si>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</si>
  <si>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</si>
  <si>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</si>
  <si>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</si>
  <si>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</si>
  <si>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</si>
  <si>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</si>
  <si>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</si>
  <si>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</si>
  <si>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</si>
  <si>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</si>
  <si>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</si>
  <si>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</si>
  <si>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</si>
  <si>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</si>
  <si>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</si>
  <si>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</si>
  <si>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</si>
  <si>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</si>
  <si>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</si>
  <si>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</si>
  <si>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</si>
  <si>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</si>
  <si>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</si>
  <si>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</si>
  <si>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</si>
  <si>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</si>
  <si>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</si>
  <si>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</si>
  <si>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</si>
  <si>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</si>
  <si>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</si>
  <si>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</si>
  <si>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</si>
  <si>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</si>
  <si>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</si>
  <si>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</si>
  <si>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</si>
  <si>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</si>
  <si>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</si>
  <si>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</si>
  <si>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</si>
  <si>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</si>
  <si>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</si>
  <si>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</si>
  <si>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</si>
  <si>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</si>
  <si>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</si>
  <si>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</si>
  <si>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</si>
  <si>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</si>
  <si>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</si>
  <si>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</si>
  <si>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</si>
  <si>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</si>
  <si>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</si>
  <si>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</si>
  <si>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</si>
  <si>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</si>
  <si>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</si>
  <si>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</si>
  <si>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</si>
  <si>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</si>
  <si>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</si>
  <si>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</si>
  <si>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</si>
  <si>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</si>
  <si>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</si>
  <si>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</si>
  <si>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</si>
  <si>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</si>
  <si>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</si>
  <si>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</si>
  <si>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</si>
  <si>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</si>
  <si>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</si>
  <si>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</si>
  <si>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</si>
  <si>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</si>
  <si>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</si>
  <si>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</si>
  <si>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</si>
  <si>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</si>
  <si>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</si>
  <si>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</si>
  <si>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</si>
  <si>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</si>
  <si>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</si>
  <si>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</si>
  <si>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</si>
  <si>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</si>
  <si>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</si>
  <si>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</si>
  <si>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</si>
  <si>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</si>
  <si>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</si>
  <si>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</si>
  <si>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</si>
  <si>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</si>
  <si>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</si>
  <si>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</si>
  <si>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</si>
  <si>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</si>
  <si>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</si>
  <si>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</si>
  <si>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</si>
  <si>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</si>
  <si>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</si>
  <si>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</si>
  <si>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</si>
  <si>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</si>
  <si>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</si>
  <si>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</si>
  <si>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</si>
  <si>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</si>
  <si>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</si>
  <si>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</si>
  <si>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</si>
  <si>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</si>
  <si>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</si>
  <si>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</si>
  <si>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</si>
  <si>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</si>
  <si>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</si>
  <si>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</si>
  <si>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</si>
  <si>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</si>
  <si>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</si>
  <si>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</si>
  <si>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</si>
  <si>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</si>
  <si>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</si>
  <si>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</si>
  <si>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</si>
  <si>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</si>
  <si>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</si>
  <si>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</si>
  <si>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</si>
  <si>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</si>
  <si>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</si>
  <si>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</si>
  <si>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</si>
  <si>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</si>
  <si>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</si>
  <si>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</si>
  <si>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</si>
  <si>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</si>
  <si>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</si>
  <si>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</si>
  <si>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</si>
  <si>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</si>
  <si>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</si>
  <si>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</si>
  <si>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</si>
  <si>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</si>
  <si>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</si>
  <si>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</si>
  <si>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</si>
  <si>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</si>
  <si>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</si>
  <si>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</si>
  <si>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</si>
  <si>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</si>
  <si>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</si>
  <si>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</si>
  <si>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</si>
  <si>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</si>
  <si>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</si>
  <si>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</si>
  <si>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</si>
  <si>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</si>
  <si>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</si>
  <si>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</si>
  <si>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</si>
  <si>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</si>
  <si>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</si>
  <si>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</si>
  <si>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</si>
  <si>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</si>
  <si>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</si>
  <si>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</si>
  <si>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</si>
  <si>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</si>
  <si>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</si>
  <si>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</si>
  <si>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</si>
  <si>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</si>
  <si>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</si>
  <si>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</si>
  <si>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</si>
  <si>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</si>
  <si>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</si>
  <si>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</si>
  <si>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</si>
  <si>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</si>
  <si>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</si>
  <si>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</si>
  <si>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</si>
  <si>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</si>
  <si>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</si>
  <si>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</si>
  <si>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</si>
  <si>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</si>
  <si>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</si>
  <si>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</si>
  <si>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</si>
  <si>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</si>
  <si>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</si>
  <si>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</si>
  <si>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</si>
  <si>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</si>
  <si>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</si>
  <si>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</si>
  <si>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</si>
  <si>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</si>
  <si>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</si>
  <si>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</si>
  <si>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</si>
  <si>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</si>
  <si>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</si>
  <si>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</si>
  <si>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</si>
  <si>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</si>
  <si>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</si>
  <si>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</si>
  <si>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</si>
  <si>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</si>
  <si>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</si>
  <si>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</si>
  <si>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</si>
  <si>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</si>
  <si>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</si>
  <si>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</si>
  <si>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</si>
  <si>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</si>
  <si>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</si>
  <si>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</si>
  <si>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</si>
  <si>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</si>
  <si>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</si>
  <si>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</si>
  <si>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</si>
  <si>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</si>
  <si>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</si>
  <si>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</si>
  <si>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</si>
  <si>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</si>
  <si>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</si>
  <si>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</si>
  <si>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</si>
  <si>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</si>
  <si>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</si>
  <si>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</si>
  <si>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</si>
  <si>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</si>
  <si>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</si>
  <si>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</si>
  <si>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</si>
  <si>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</si>
  <si>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</si>
  <si>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</si>
  <si>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</si>
  <si>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</si>
  <si>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</si>
  <si>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</si>
  <si>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</si>
  <si>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</si>
  <si>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</si>
  <si>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</si>
  <si>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</si>
  <si>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</si>
  <si>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</si>
  <si>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</si>
  <si>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</si>
  <si>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</si>
  <si>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</si>
  <si>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</si>
  <si>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</si>
  <si>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</si>
  <si>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</si>
  <si>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</si>
  <si>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</si>
  <si>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</si>
  <si>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</si>
  <si>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</si>
  <si>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</si>
  <si>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</si>
  <si>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</si>
  <si>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</si>
  <si>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</si>
  <si>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</si>
  <si>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</si>
  <si>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</si>
  <si>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</si>
  <si>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</si>
  <si>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</si>
  <si>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</si>
  <si>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</si>
  <si>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</si>
  <si>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</si>
  <si>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</si>
  <si>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</si>
  <si>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</si>
  <si>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</si>
  <si>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</si>
  <si>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</si>
  <si>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</si>
  <si>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</si>
  <si>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</si>
  <si>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</si>
  <si>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</si>
  <si>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</si>
  <si>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</si>
  <si>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</si>
  <si>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</si>
  <si>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</si>
  <si>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</si>
  <si>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</si>
  <si>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</si>
  <si>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</si>
  <si>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</si>
  <si>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</si>
  <si>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</si>
  <si>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</si>
  <si>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</si>
  <si>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</si>
  <si>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</si>
  <si>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</si>
  <si>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</si>
  <si>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</si>
  <si>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</si>
  <si>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</si>
  <si>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</si>
  <si>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</si>
  <si>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</si>
  <si>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</si>
  <si>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</si>
  <si>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</si>
  <si>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</si>
  <si>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</si>
  <si>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</si>
  <si>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</si>
  <si>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</si>
  <si>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</si>
  <si>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</si>
  <si>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</si>
  <si>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</si>
  <si>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</si>
  <si>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</si>
  <si>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</si>
  <si>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</si>
  <si>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</si>
  <si>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</si>
  <si>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</si>
  <si>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</si>
  <si>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</si>
  <si>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</si>
  <si>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</si>
  <si>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</si>
  <si>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</si>
  <si>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</si>
  <si>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</si>
  <si>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</si>
  <si>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</si>
  <si>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</si>
  <si>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</si>
  <si>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</si>
  <si>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</si>
  <si>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</si>
  <si>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</si>
  <si>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</si>
  <si>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</si>
  <si>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</si>
  <si>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</si>
  <si>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</si>
  <si>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</si>
  <si>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</si>
  <si>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</si>
  <si>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</si>
  <si>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</si>
  <si>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</si>
  <si>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</si>
  <si>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</si>
  <si>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</si>
  <si>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</si>
  <si>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</si>
  <si>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</si>
  <si>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</si>
  <si>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</si>
  <si>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</si>
  <si>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</si>
  <si>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</si>
  <si>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</si>
  <si>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</si>
  <si>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</si>
  <si>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</si>
  <si>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</si>
  <si>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</si>
  <si>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</si>
  <si>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</si>
  <si>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</si>
  <si>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</si>
  <si>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</si>
  <si>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</si>
  <si>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</si>
  <si>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</si>
  <si>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</si>
  <si>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</si>
  <si>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</si>
  <si>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</si>
  <si>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</si>
  <si>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</si>
  <si>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</si>
  <si>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</si>
  <si>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</si>
  <si>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</si>
  <si>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</si>
  <si>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</si>
  <si>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</si>
  <si>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</si>
  <si>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</si>
  <si>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</si>
  <si>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</si>
  <si>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</si>
  <si>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</si>
  <si>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</si>
  <si>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</si>
  <si>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</si>
  <si>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</si>
  <si>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</si>
  <si>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</si>
  <si>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</si>
  <si>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</si>
  <si>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</si>
  <si>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</si>
  <si>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</si>
  <si>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</si>
  <si>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</si>
  <si>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</si>
  <si>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</si>
  <si>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</si>
  <si>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</si>
  <si>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</si>
  <si>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</si>
  <si>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</si>
  <si>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</si>
  <si>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</si>
  <si>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</si>
  <si>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</si>
  <si>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</si>
  <si>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</si>
  <si>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</si>
  <si>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</si>
  <si>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</si>
  <si>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</si>
  <si>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</si>
  <si>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</si>
  <si>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</si>
  <si>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</si>
  <si>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</si>
  <si>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</si>
  <si>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</si>
  <si>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</si>
  <si>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</si>
  <si>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</si>
  <si>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</si>
  <si>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</si>
  <si>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</si>
  <si>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</si>
  <si>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</si>
  <si>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</si>
  <si>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</si>
  <si>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</si>
  <si>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</si>
  <si>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</si>
  <si>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</si>
  <si>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</si>
  <si>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</si>
  <si>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</si>
  <si>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</si>
  <si>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</si>
  <si>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</si>
  <si>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</si>
  <si>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</si>
  <si>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</si>
  <si>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</si>
  <si>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</si>
  <si>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</si>
  <si>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</si>
  <si>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</si>
  <si>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</si>
  <si>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</si>
  <si>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</si>
  <si>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</si>
  <si>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</si>
  <si>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</si>
  <si>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</si>
  <si>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</si>
  <si>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</si>
  <si>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</si>
  <si>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</si>
  <si>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</si>
  <si>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</si>
  <si>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</si>
  <si>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</si>
  <si>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</si>
  <si>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</si>
  <si>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</si>
  <si>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</si>
  <si>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</si>
  <si>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</si>
  <si>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</si>
  <si>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</si>
  <si>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</si>
  <si>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</si>
  <si>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</si>
  <si>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</si>
  <si>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</si>
  <si>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</si>
  <si>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</si>
  <si>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</si>
  <si>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</si>
  <si>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</si>
  <si>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</si>
  <si>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</si>
  <si>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</si>
  <si>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</si>
  <si>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</si>
  <si>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</si>
  <si>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</si>
  <si>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</si>
  <si>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</si>
  <si>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</si>
  <si>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</si>
  <si>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</si>
  <si>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</si>
  <si>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</si>
  <si>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</si>
  <si>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</si>
  <si>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</si>
  <si>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</si>
  <si>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</si>
  <si>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</si>
  <si>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</si>
  <si>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</si>
  <si>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</si>
  <si>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</si>
  <si>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</si>
  <si>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</si>
  <si>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</si>
  <si>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</si>
  <si>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</si>
  <si>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</si>
  <si>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</si>
  <si>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</si>
  <si>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</si>
  <si>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</si>
  <si>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</si>
  <si>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</si>
  <si>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</si>
  <si>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</si>
  <si>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</si>
  <si>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</si>
  <si>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</si>
  <si>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</si>
  <si>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</si>
  <si>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</si>
  <si>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</si>
  <si>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</si>
  <si>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</si>
  <si>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</si>
  <si>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</si>
  <si>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</si>
  <si>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</si>
  <si>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</si>
  <si>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</si>
  <si>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</si>
  <si>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</si>
  <si>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</si>
  <si>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</si>
  <si>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</si>
  <si>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</si>
  <si>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</si>
  <si>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</si>
  <si>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</si>
  <si>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</si>
  <si>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</si>
  <si>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</si>
  <si>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</si>
  <si>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</si>
  <si>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</si>
  <si>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</si>
  <si>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</si>
  <si>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</si>
  <si>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</si>
  <si>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</si>
  <si>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</si>
  <si>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</si>
  <si>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</si>
  <si>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</si>
  <si>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</si>
  <si>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</si>
  <si>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</si>
  <si>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</si>
  <si>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</si>
  <si>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</si>
  <si>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</si>
  <si>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</si>
  <si>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</si>
  <si>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</si>
  <si>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</si>
  <si>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</si>
  <si>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</si>
  <si>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</si>
  <si>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</si>
  <si>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</si>
  <si>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</si>
  <si>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</si>
  <si>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</si>
  <si>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</si>
  <si>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</si>
  <si>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</si>
  <si>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</si>
  <si>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</si>
  <si>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</si>
  <si>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</si>
  <si>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</si>
  <si>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</si>
  <si>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</si>
  <si>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</si>
  <si>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</si>
  <si>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</si>
  <si>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</si>
  <si>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</si>
  <si>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</si>
  <si>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</si>
  <si>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</si>
  <si>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</si>
  <si>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</si>
  <si>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</si>
  <si>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</si>
  <si>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</si>
  <si>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</si>
  <si>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</si>
  <si>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</si>
  <si>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</si>
  <si>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</si>
  <si>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</si>
  <si>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</si>
  <si>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</si>
  <si>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</si>
  <si>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</si>
  <si>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</si>
  <si>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</si>
  <si>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</si>
  <si>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</si>
  <si>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</si>
  <si>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</si>
  <si>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</si>
  <si>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</si>
  <si>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</si>
  <si>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</si>
  <si>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</si>
  <si>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</si>
  <si>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</si>
  <si>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</si>
  <si>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</si>
  <si>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</si>
  <si>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</si>
  <si>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</si>
  <si>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</si>
  <si>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</si>
  <si>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</si>
  <si>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</si>
  <si>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</si>
  <si>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</si>
  <si>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</si>
  <si>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</si>
  <si>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</si>
  <si>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</si>
  <si>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</si>
  <si>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</si>
  <si>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</si>
  <si>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</si>
  <si>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</si>
  <si>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</si>
  <si>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</si>
  <si>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</si>
  <si>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</si>
  <si>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</si>
  <si>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</si>
  <si>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</si>
  <si>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</si>
  <si>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</si>
  <si>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</si>
  <si>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</si>
  <si>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</si>
  <si>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</si>
  <si>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</si>
  <si>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</si>
  <si>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</si>
  <si>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</si>
  <si>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</si>
  <si>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</si>
  <si>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</si>
  <si>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</si>
  <si>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</si>
  <si>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</si>
  <si>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</si>
  <si>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</si>
  <si>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</si>
  <si>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</si>
  <si>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</si>
  <si>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</si>
  <si>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</si>
  <si>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</si>
  <si>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</si>
  <si>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</si>
  <si>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</si>
  <si>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</si>
  <si>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</si>
  <si>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</si>
  <si>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</si>
  <si>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</si>
  <si>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</si>
  <si>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</si>
  <si>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</si>
  <si>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</si>
  <si>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</si>
  <si>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</si>
  <si>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</si>
  <si>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</si>
  <si>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</si>
  <si>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</si>
  <si>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</si>
  <si>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</si>
  <si>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</si>
  <si>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</si>
  <si>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</si>
  <si>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</si>
  <si>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</si>
  <si>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</si>
  <si>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</si>
  <si>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</si>
  <si>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</si>
  <si>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</si>
  <si>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</si>
  <si>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</si>
  <si>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</si>
  <si>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</si>
  <si>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</si>
  <si>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</si>
  <si>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</si>
  <si>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</si>
  <si>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</si>
  <si>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</si>
  <si>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</si>
  <si>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</si>
  <si>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</si>
  <si>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</si>
  <si>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</si>
  <si>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</si>
  <si>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</si>
  <si>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</si>
  <si>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</si>
  <si>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</si>
  <si>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</si>
  <si>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</si>
  <si>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</si>
  <si>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</si>
  <si>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</si>
  <si>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</si>
  <si>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</si>
  <si>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</si>
  <si>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</si>
  <si>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</si>
  <si>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</si>
  <si>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</si>
  <si>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</si>
  <si>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</si>
  <si>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</si>
  <si>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</si>
  <si>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</si>
  <si>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</si>
  <si>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</si>
  <si>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</si>
  <si>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</si>
  <si>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</si>
  <si>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</si>
  <si>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</si>
  <si>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</si>
  <si>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</si>
  <si>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</si>
  <si>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</si>
  <si>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</si>
  <si>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</si>
  <si>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</si>
  <si>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</si>
  <si>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</si>
  <si>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</si>
  <si>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</si>
  <si>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</si>
  <si>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</si>
  <si>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</si>
  <si>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</si>
  <si>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</si>
  <si>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</si>
  <si>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</si>
  <si>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</si>
  <si>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</si>
  <si>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</si>
  <si>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</si>
  <si>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</si>
  <si>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</si>
  <si>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</si>
  <si>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</si>
  <si>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</si>
  <si>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</si>
  <si>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</si>
  <si>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</si>
  <si>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</si>
  <si>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</si>
  <si>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</si>
  <si>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</si>
  <si>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</si>
  <si>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</si>
  <si>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</si>
  <si>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</si>
  <si>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</si>
  <si>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</si>
  <si>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</si>
  <si>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</si>
  <si>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</si>
  <si>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</si>
  <si>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</si>
  <si>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</si>
  <si>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</si>
  <si>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</si>
  <si>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</si>
  <si>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</si>
  <si>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</si>
  <si>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</si>
  <si>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</si>
  <si>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</si>
  <si>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</si>
  <si>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</si>
  <si>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</si>
  <si>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</si>
  <si>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</si>
  <si>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</si>
  <si>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</si>
  <si>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</si>
  <si>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</si>
  <si>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</si>
  <si>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</si>
  <si>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</si>
  <si>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</si>
  <si>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</si>
  <si>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</si>
  <si>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</si>
  <si>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</si>
  <si>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</si>
  <si>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</si>
  <si>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</si>
  <si>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</si>
  <si>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</si>
  <si>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</si>
  <si>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</si>
  <si>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</si>
  <si>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</si>
  <si>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</si>
  <si>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</si>
  <si>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</si>
  <si>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</si>
  <si>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</si>
  <si>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</si>
  <si>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</si>
  <si>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</si>
  <si>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</si>
  <si>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</si>
  <si>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</si>
  <si>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</si>
  <si>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</si>
  <si>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</si>
  <si>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</si>
  <si>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</si>
  <si>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</si>
  <si>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</si>
  <si>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</si>
  <si>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</si>
  <si>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</si>
  <si>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</si>
  <si>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</si>
  <si>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</si>
  <si>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</si>
  <si>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</si>
  <si>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</si>
  <si>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</si>
  <si>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</si>
  <si>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</si>
  <si>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</si>
  <si>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</si>
  <si>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</si>
  <si>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</si>
  <si>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</si>
  <si>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</si>
  <si>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</si>
  <si>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</si>
  <si>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</si>
  <si>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</si>
  <si>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</si>
  <si>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</si>
  <si>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</si>
  <si>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</si>
  <si>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</si>
  <si>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</si>
  <si>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</si>
  <si>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</si>
  <si>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</si>
  <si>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</si>
  <si>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</si>
  <si>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</si>
  <si>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</si>
  <si>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</si>
  <si>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</si>
  <si>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</si>
  <si>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</si>
  <si>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</si>
  <si>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</si>
  <si>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</si>
  <si>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</si>
  <si>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</si>
  <si>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</si>
  <si>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</si>
  <si>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</si>
  <si>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</si>
  <si>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</si>
  <si>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</si>
  <si>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</si>
  <si>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</si>
  <si>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</si>
  <si>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</si>
  <si>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</si>
  <si>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</si>
  <si>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</si>
  <si>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</si>
  <si>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</si>
  <si>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</si>
  <si>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</si>
  <si>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</si>
  <si>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</si>
  <si>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</si>
  <si>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</si>
  <si>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</si>
  <si>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</si>
  <si>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</si>
  <si>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</si>
  <si>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</si>
  <si>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</si>
  <si>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</si>
  <si>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</si>
  <si>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</si>
  <si>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</si>
  <si>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</si>
  <si>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</si>
  <si>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</si>
  <si>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</si>
  <si>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</si>
  <si>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</si>
  <si>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</si>
  <si>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</si>
  <si>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</si>
  <si>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</si>
  <si>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</si>
  <si>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</si>
  <si>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</si>
  <si>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</si>
  <si>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</si>
  <si>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</si>
  <si>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</si>
  <si>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</si>
  <si>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</si>
  <si>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</si>
  <si>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</si>
  <si>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</si>
  <si>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</si>
  <si>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</si>
  <si>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</si>
  <si>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</si>
  <si>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</si>
  <si>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</si>
  <si>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</si>
  <si>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</si>
  <si>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</si>
  <si>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</si>
  <si>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</si>
  <si>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</si>
  <si>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</si>
  <si>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</si>
  <si>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</si>
  <si>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</si>
  <si>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</si>
  <si>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</si>
  <si>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</si>
  <si>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</si>
  <si>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</si>
  <si>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</si>
  <si>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</si>
  <si>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</si>
  <si>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</si>
  <si>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</si>
  <si>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</si>
  <si>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</si>
  <si>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</si>
  <si>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</si>
  <si>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</si>
  <si>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</si>
  <si>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</si>
  <si>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</si>
  <si>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</si>
  <si>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</si>
  <si>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</si>
  <si>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</si>
  <si>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</si>
  <si>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</si>
  <si>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</si>
  <si>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</si>
  <si>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</si>
  <si>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</si>
  <si>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</si>
  <si>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</si>
  <si>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</si>
  <si>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</si>
  <si>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</si>
  <si>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</si>
  <si>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</si>
  <si>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</si>
  <si>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</si>
  <si>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</si>
  <si>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</si>
  <si>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</si>
  <si>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</si>
  <si>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</si>
  <si>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</si>
  <si>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</si>
  <si>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</si>
  <si>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</si>
  <si>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</si>
  <si>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</si>
  <si>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</si>
  <si>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</si>
  <si>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</si>
  <si>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</si>
  <si>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</si>
  <si>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</si>
  <si>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</si>
  <si>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</si>
  <si>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</si>
  <si>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</si>
  <si>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</si>
  <si>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</si>
  <si>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</si>
  <si>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</si>
  <si>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</si>
  <si>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</si>
  <si>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</si>
  <si>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</si>
  <si>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</si>
  <si>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</si>
  <si>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</si>
  <si>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</si>
  <si>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</si>
  <si>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</si>
  <si>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</si>
  <si>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</si>
  <si>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</si>
  <si>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</si>
  <si>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</si>
  <si>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</si>
  <si>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</si>
  <si>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</si>
  <si>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</si>
  <si>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</si>
  <si>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</si>
  <si>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</si>
  <si>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</si>
  <si>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</si>
  <si>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</si>
  <si>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</si>
  <si>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</si>
  <si>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</si>
  <si>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</si>
  <si>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</si>
  <si>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</si>
  <si>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</si>
  <si>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</si>
  <si>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</si>
  <si>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</si>
  <si>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</si>
  <si>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</si>
  <si>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</si>
  <si>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</si>
  <si>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</si>
  <si>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</si>
  <si>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</si>
  <si>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</si>
  <si>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</si>
  <si>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</si>
  <si>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</si>
  <si>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</si>
  <si>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</si>
  <si>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</si>
  <si>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</si>
  <si>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</si>
  <si>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</si>
  <si>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</si>
  <si>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</si>
  <si>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</si>
  <si>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</si>
  <si>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</si>
  <si>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</si>
  <si>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</si>
  <si>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</si>
  <si>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</si>
  <si>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</si>
  <si>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</si>
  <si>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</si>
  <si>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</si>
  <si>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</si>
  <si>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</si>
  <si>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</si>
  <si>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</si>
  <si>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</si>
  <si>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</si>
  <si>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</si>
  <si>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</si>
  <si>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</si>
  <si>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</si>
  <si>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</si>
  <si>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</si>
  <si>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</si>
  <si>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</si>
  <si>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</si>
  <si>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</si>
  <si>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</si>
  <si>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</si>
  <si>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</si>
  <si>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</si>
  <si>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</si>
  <si>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</si>
  <si>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</si>
  <si>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</si>
  <si>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</si>
  <si>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</si>
  <si>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</si>
  <si>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</si>
  <si>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</si>
  <si>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</si>
  <si>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</si>
  <si>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</si>
  <si>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</si>
  <si>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</si>
  <si>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</si>
  <si>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</si>
  <si>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</si>
  <si>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</si>
  <si>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</si>
  <si>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</si>
  <si>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</si>
  <si>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</si>
  <si>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</si>
  <si>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</si>
  <si>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</si>
  <si>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</si>
  <si>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</si>
  <si>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</si>
  <si>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</si>
  <si>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</si>
  <si>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</si>
  <si>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</si>
  <si>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</si>
  <si>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</si>
  <si>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</si>
  <si>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</si>
  <si>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</si>
  <si>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</si>
  <si>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</si>
  <si>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</si>
  <si>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</si>
  <si>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</si>
  <si>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</si>
  <si>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</si>
  <si>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</si>
  <si>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</si>
  <si>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</si>
  <si>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</si>
  <si>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</si>
  <si>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</si>
  <si>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</si>
  <si>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</si>
  <si>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</si>
  <si>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</si>
  <si>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</si>
  <si>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</si>
  <si>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</si>
  <si>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</si>
  <si>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</si>
  <si>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</si>
  <si>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</si>
  <si>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</si>
  <si>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</si>
  <si>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</si>
  <si>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</si>
  <si>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</si>
  <si>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</si>
  <si>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</si>
  <si>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</si>
  <si>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</si>
  <si>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</si>
  <si>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</si>
  <si>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</si>
  <si>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</si>
  <si>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</si>
  <si>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</si>
  <si>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</si>
  <si>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</si>
  <si>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</si>
  <si>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</si>
  <si>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</si>
  <si>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</si>
  <si>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</si>
  <si>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</si>
  <si>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</si>
  <si>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</si>
  <si>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</si>
  <si>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</si>
  <si>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</si>
  <si>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</si>
  <si>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</si>
  <si>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</si>
  <si>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</si>
  <si>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</si>
  <si>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</si>
  <si>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</si>
  <si>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</si>
  <si>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</si>
  <si>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</si>
  <si>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</si>
  <si>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</si>
  <si>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</si>
  <si>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</si>
  <si>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</si>
  <si>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</si>
  <si>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</si>
  <si>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</si>
  <si>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</si>
  <si>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</si>
  <si>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</si>
  <si>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</si>
  <si>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</si>
  <si>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</si>
  <si>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</si>
  <si>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</si>
  <si>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</si>
  <si>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</si>
  <si>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</si>
  <si>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</si>
  <si>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</si>
  <si>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</si>
  <si>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</si>
  <si>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</si>
  <si>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</si>
  <si>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</si>
  <si>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</si>
  <si>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</si>
  <si>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</si>
  <si>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</si>
  <si>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</si>
  <si>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</si>
  <si>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</si>
  <si>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</si>
  <si>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</si>
  <si>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</si>
  <si>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</si>
  <si>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</si>
  <si>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</si>
  <si>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</si>
  <si>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</si>
  <si>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</si>
  <si>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</si>
  <si>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</si>
  <si>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</si>
  <si>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</si>
  <si>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</si>
  <si>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</si>
  <si>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</si>
  <si>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</si>
  <si>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</si>
  <si>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</si>
  <si>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</si>
  <si>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</si>
  <si>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</si>
  <si>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</si>
  <si>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</si>
  <si>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</si>
  <si>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</si>
  <si>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</si>
  <si>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</si>
  <si>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</si>
  <si>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</si>
  <si>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</si>
  <si>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</si>
  <si>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</si>
  <si>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</si>
  <si>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</si>
  <si>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</si>
  <si>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</si>
  <si>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</si>
  <si>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</si>
  <si>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</si>
  <si>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</si>
  <si>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</si>
  <si>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</si>
  <si>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</si>
  <si>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</si>
  <si>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</si>
  <si>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</si>
  <si>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</si>
  <si>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</si>
  <si>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</si>
  <si>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</si>
  <si>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</si>
  <si>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</si>
  <si>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</si>
  <si>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</si>
  <si>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</si>
  <si>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</si>
  <si>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</si>
  <si>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</si>
  <si>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</si>
  <si>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</si>
  <si>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</si>
  <si>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</si>
  <si>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</si>
  <si>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</si>
  <si>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</si>
  <si>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</si>
  <si>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</si>
  <si>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</si>
  <si>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</si>
  <si>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</si>
  <si>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</si>
  <si>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</si>
  <si>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</si>
  <si>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</si>
  <si>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</si>
  <si>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</si>
  <si>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</si>
  <si>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</si>
  <si>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</si>
  <si>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</si>
  <si>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</si>
  <si>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</si>
  <si>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</si>
  <si>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</si>
  <si>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</si>
  <si>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</si>
  <si>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</si>
  <si>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</si>
  <si>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</si>
  <si>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</si>
  <si>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</si>
  <si>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</si>
  <si>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</si>
  <si>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</si>
  <si>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</si>
  <si>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</si>
  <si>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</si>
  <si>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</si>
  <si>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</si>
  <si>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</si>
  <si>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</si>
  <si>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</si>
  <si>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</si>
  <si>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</si>
  <si>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</si>
  <si>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</si>
  <si>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</si>
  <si>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</si>
  <si>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</si>
  <si>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</si>
  <si>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</si>
  <si>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</si>
  <si>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</si>
  <si>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</si>
  <si>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</si>
  <si>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</si>
  <si>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</si>
  <si>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</si>
  <si>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</si>
  <si>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</si>
  <si>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</si>
  <si>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</si>
  <si>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</si>
  <si>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</si>
  <si>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</si>
  <si>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</si>
  <si>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</si>
  <si>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</si>
  <si>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</si>
  <si>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</si>
  <si>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</si>
  <si>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</si>
  <si>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</si>
  <si>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</si>
  <si>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</si>
  <si>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</si>
  <si>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</si>
  <si>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</si>
  <si>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</si>
  <si>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</si>
  <si>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</si>
  <si>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</si>
  <si>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</si>
  <si>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</si>
  <si>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</si>
  <si>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</si>
  <si>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</si>
  <si>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</si>
  <si>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</si>
  <si>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</si>
  <si>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</si>
  <si>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</si>
  <si>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</si>
  <si>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</si>
  <si>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</si>
  <si>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</si>
  <si>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</si>
  <si>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</si>
  <si>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</si>
  <si>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</si>
  <si>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</si>
  <si>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</si>
  <si>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</si>
  <si>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</si>
  <si>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</si>
  <si>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</si>
  <si>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</si>
  <si>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</si>
  <si>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</si>
  <si>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</si>
  <si>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</si>
  <si>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</si>
  <si>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</si>
  <si>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</si>
  <si>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</si>
  <si>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</si>
  <si>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</si>
  <si>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</si>
  <si>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</si>
  <si>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</si>
  <si>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</si>
  <si>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</si>
  <si>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</si>
  <si>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</si>
  <si>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</si>
  <si>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</si>
  <si>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</si>
  <si>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</si>
  <si>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</si>
  <si>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</si>
  <si>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</si>
  <si>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</si>
  <si>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</si>
  <si>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</si>
  <si>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</si>
  <si>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</si>
  <si>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</si>
  <si>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</si>
  <si>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</si>
  <si>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</si>
  <si>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</si>
  <si>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</si>
  <si>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</si>
  <si>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</si>
  <si>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</si>
  <si>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</si>
  <si>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</si>
  <si>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</si>
  <si>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</si>
  <si>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</si>
  <si>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</si>
  <si>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</si>
  <si>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</si>
  <si>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</si>
  <si>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</si>
  <si>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</si>
  <si>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</si>
  <si>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</si>
  <si>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</si>
  <si>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</si>
  <si>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</si>
  <si>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</si>
  <si>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</si>
  <si>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</si>
  <si>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</si>
  <si>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</si>
  <si>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</si>
  <si>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</si>
  <si>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</si>
  <si>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</si>
  <si>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</si>
  <si>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</si>
  <si>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</si>
  <si>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</si>
  <si>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</si>
  <si>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</si>
  <si>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</si>
  <si>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</si>
  <si>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</si>
  <si>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</si>
  <si>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</si>
  <si>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</si>
  <si>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</si>
  <si>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</si>
  <si>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</si>
  <si>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</si>
  <si>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</si>
  <si>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</si>
  <si>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</si>
  <si>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</si>
  <si>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</si>
  <si>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</si>
  <si>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</si>
  <si>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</si>
  <si>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</si>
  <si>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</si>
  <si>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</si>
  <si>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</si>
  <si>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</si>
  <si>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</si>
  <si>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</si>
  <si>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</si>
  <si>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</si>
  <si>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</si>
  <si>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</si>
  <si>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</si>
  <si>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</si>
  <si>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</si>
  <si>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</si>
  <si>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</si>
  <si>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</si>
  <si>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</si>
  <si>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</si>
  <si>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</si>
  <si>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</si>
  <si>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</si>
  <si>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</si>
  <si>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</si>
  <si>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</si>
  <si>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</si>
  <si>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</si>
  <si>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</si>
  <si>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</si>
  <si>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</si>
  <si>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</si>
  <si>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</si>
  <si>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</si>
  <si>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</si>
  <si>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</si>
  <si>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</si>
  <si>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</si>
  <si>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</si>
  <si>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</si>
  <si>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</si>
  <si>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</si>
  <si>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</si>
  <si>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</si>
  <si>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</si>
  <si>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</si>
  <si>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</si>
  <si>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</si>
  <si>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</si>
  <si>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</si>
  <si>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</si>
  <si>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</si>
  <si>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</si>
  <si>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</si>
  <si>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</si>
  <si>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</si>
  <si>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</si>
  <si>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</si>
  <si>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</si>
  <si>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</si>
  <si>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</si>
  <si>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</si>
  <si>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</si>
  <si>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</si>
  <si>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</si>
  <si>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</si>
  <si>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</si>
  <si>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</si>
  <si>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</si>
  <si>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</si>
  <si>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</si>
  <si>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</si>
  <si>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</si>
  <si>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</si>
  <si>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</si>
  <si>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</si>
  <si>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</si>
  <si>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</si>
  <si>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</si>
  <si>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</si>
  <si>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</si>
  <si>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</si>
  <si>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</si>
  <si>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</si>
  <si>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</si>
  <si>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</si>
  <si>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</si>
  <si>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</si>
  <si>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</si>
  <si>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</si>
  <si>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</si>
  <si>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</si>
  <si>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</si>
  <si>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</si>
  <si>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</si>
  <si>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</si>
  <si>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</si>
  <si>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</si>
  <si>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</si>
  <si>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</si>
  <si>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</si>
  <si>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</si>
  <si>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</si>
  <si>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</si>
  <si>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</si>
  <si>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</si>
  <si>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</si>
  <si>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</si>
  <si>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</si>
  <si>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</si>
  <si>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</si>
  <si>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</si>
  <si>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</si>
  <si>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</si>
  <si>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</si>
  <si>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</si>
  <si>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</si>
  <si>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</si>
  <si>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</si>
  <si>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</si>
  <si>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</si>
  <si>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</si>
  <si>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</si>
  <si>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</si>
  <si>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</si>
  <si>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</si>
  <si>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</si>
  <si>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</si>
  <si>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</si>
  <si>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</si>
  <si>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</si>
  <si>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</si>
  <si>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</si>
  <si>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</si>
  <si>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</si>
  <si>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</si>
  <si>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</si>
  <si>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</si>
  <si>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</si>
  <si>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</si>
  <si>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</si>
  <si>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</si>
  <si>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</si>
  <si>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</si>
  <si>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</si>
  <si>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</si>
  <si>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</si>
  <si>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</si>
  <si>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</si>
  <si>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</si>
  <si>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</si>
  <si>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</si>
  <si>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</si>
  <si>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</si>
  <si>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</si>
  <si>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</si>
  <si>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</si>
  <si>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</si>
  <si>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</si>
  <si>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</si>
  <si>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</si>
  <si>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</si>
  <si>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</si>
  <si>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</si>
  <si>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</si>
  <si>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</si>
  <si>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</si>
  <si>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</si>
  <si>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</si>
  <si>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</si>
  <si>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</si>
  <si>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</si>
  <si>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</si>
  <si>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</si>
  <si>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</si>
  <si>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</si>
  <si>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</si>
  <si>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</si>
  <si>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</si>
  <si>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</si>
  <si>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</si>
  <si>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</si>
  <si>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</si>
  <si>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</si>
  <si>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</si>
  <si>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</si>
  <si>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</si>
  <si>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</si>
  <si>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</si>
  <si>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</si>
  <si>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</si>
  <si>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</si>
  <si>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</si>
  <si>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</si>
  <si>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</si>
  <si>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</si>
  <si>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</si>
  <si>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</si>
  <si>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</si>
  <si>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</si>
  <si>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</si>
  <si>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</si>
  <si>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</si>
  <si>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</si>
  <si>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</si>
  <si>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</si>
  <si>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</si>
  <si>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</si>
  <si>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</si>
  <si>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</si>
  <si>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</si>
  <si>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</si>
  <si>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</si>
  <si>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</si>
  <si>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</si>
  <si>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</si>
  <si>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</si>
  <si>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</si>
  <si>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</si>
  <si>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</si>
  <si>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</si>
  <si>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</si>
  <si>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</si>
  <si>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</si>
  <si>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</si>
  <si>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</si>
  <si>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</si>
  <si>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</si>
  <si>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</si>
  <si>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</si>
  <si>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</si>
  <si>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</si>
  <si>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</si>
  <si>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</si>
  <si>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</si>
  <si>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</si>
  <si>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</si>
  <si>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</si>
  <si>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</si>
  <si>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</si>
  <si>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</si>
  <si>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</si>
  <si>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</si>
  <si>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</si>
  <si>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</si>
  <si>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</si>
  <si>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</si>
  <si>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</si>
  <si>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</si>
  <si>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</si>
  <si>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</si>
  <si>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</si>
  <si>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</si>
  <si>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</si>
  <si>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</si>
  <si>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</si>
  <si>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</si>
  <si>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</si>
  <si>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</si>
  <si>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</si>
  <si>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</si>
  <si>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</si>
  <si>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</si>
  <si>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</si>
  <si>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</si>
  <si>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</si>
  <si>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</si>
  <si>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</si>
  <si>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</si>
  <si>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</si>
  <si>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</si>
  <si>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</si>
  <si>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</si>
  <si>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</si>
  <si>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</si>
  <si>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</si>
  <si>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</si>
  <si>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</si>
  <si>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</si>
  <si>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</si>
  <si>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</si>
  <si>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</si>
  <si>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</si>
  <si>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</si>
  <si>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</si>
  <si>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</si>
  <si>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</si>
  <si>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</si>
  <si>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</si>
  <si>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</si>
  <si>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</si>
  <si>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</si>
  <si>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</si>
  <si>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</si>
  <si>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</si>
  <si>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</si>
  <si>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</si>
  <si>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</si>
  <si>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</si>
  <si>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</si>
  <si>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</si>
  <si>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</si>
  <si>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</si>
  <si>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</si>
  <si>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</si>
  <si>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</si>
  <si>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</si>
  <si>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</si>
  <si>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</si>
  <si>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</si>
  <si>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</si>
  <si>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</si>
  <si>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</si>
  <si>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</si>
  <si>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</si>
  <si>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</si>
  <si>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</si>
  <si>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</si>
  <si>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</si>
  <si>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</si>
  <si>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</si>
  <si>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</si>
  <si>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</si>
  <si>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</si>
  <si>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</si>
  <si>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</si>
  <si>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</si>
  <si>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</si>
  <si>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</si>
  <si>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</si>
  <si>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</si>
  <si>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</si>
  <si>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</si>
  <si>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</si>
  <si>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</si>
  <si>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</si>
  <si>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</si>
  <si>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</si>
  <si>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</si>
  <si>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</si>
  <si>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</si>
  <si>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</si>
  <si>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</si>
  <si>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</si>
  <si>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</si>
  <si>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</si>
  <si>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</si>
  <si>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</si>
  <si>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</si>
  <si>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</si>
  <si>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</si>
  <si>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</si>
  <si>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</si>
  <si>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</si>
  <si>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</si>
  <si>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</si>
  <si>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</si>
  <si>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</si>
  <si>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</si>
  <si>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</si>
  <si>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</si>
  <si>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</si>
  <si>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</si>
  <si>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</si>
  <si>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</si>
  <si>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</si>
  <si>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</si>
  <si>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</si>
  <si>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</si>
  <si>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</si>
  <si>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</si>
  <si>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</si>
  <si>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</si>
  <si>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</si>
  <si>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</si>
  <si>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</si>
  <si>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</si>
  <si>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</si>
  <si>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</si>
  <si>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</si>
  <si>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</si>
  <si>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</si>
  <si>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</si>
  <si>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</si>
  <si>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</si>
  <si>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</si>
  <si>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</si>
  <si>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</si>
  <si>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</si>
  <si>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</si>
  <si>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</si>
  <si>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</si>
  <si>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</si>
  <si>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</si>
  <si>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</si>
  <si>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</si>
  <si>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</si>
  <si>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</si>
  <si>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</si>
  <si>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</si>
  <si>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</si>
  <si>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</si>
  <si>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</si>
  <si>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</si>
  <si>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</si>
  <si>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</si>
  <si>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</si>
  <si>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</si>
  <si>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</si>
  <si>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</si>
  <si>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</si>
  <si>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</si>
  <si>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</si>
  <si>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</si>
  <si>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</si>
  <si>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</si>
  <si>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</si>
  <si>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</si>
  <si>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</si>
  <si>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</si>
  <si>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</si>
  <si>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</si>
  <si>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</si>
  <si>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</si>
  <si>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</si>
  <si>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</si>
  <si>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</si>
  <si>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</si>
  <si>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</si>
  <si>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</si>
  <si>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</si>
  <si>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</si>
  <si>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</si>
  <si>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</si>
  <si>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</si>
  <si>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</si>
  <si>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</si>
  <si>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</si>
  <si>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</si>
  <si>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</si>
  <si>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</si>
  <si>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</si>
  <si>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</si>
  <si>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</si>
  <si>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</si>
  <si>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</si>
  <si>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</si>
  <si>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</si>
  <si>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</si>
  <si>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</si>
  <si>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</si>
  <si>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</si>
  <si>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</si>
  <si>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</si>
  <si>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</si>
  <si>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</si>
  <si>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</si>
  <si>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</si>
  <si>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</si>
  <si>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</si>
  <si>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</si>
  <si>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</si>
  <si>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</si>
  <si>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</si>
  <si>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</si>
  <si>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</si>
  <si>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</si>
  <si>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</si>
  <si>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</si>
  <si>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</si>
  <si>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</si>
  <si>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</si>
  <si>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</si>
  <si>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</si>
  <si>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</si>
  <si>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</si>
  <si>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</si>
  <si>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</si>
  <si>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</si>
  <si>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</si>
  <si>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</si>
  <si>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</si>
  <si>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</si>
  <si>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</si>
  <si>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</si>
  <si>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</si>
  <si>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</si>
  <si>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</si>
  <si>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</si>
  <si>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</si>
  <si>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</si>
  <si>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</si>
  <si>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</si>
  <si>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</si>
  <si>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</si>
  <si>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</si>
  <si>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</si>
  <si>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</si>
  <si>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</si>
  <si>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</si>
  <si>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</si>
  <si>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</si>
  <si>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</si>
  <si>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</si>
  <si>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</si>
  <si>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</si>
  <si>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</si>
  <si>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</si>
  <si>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</si>
  <si>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</si>
  <si>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</si>
  <si>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</si>
  <si>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</si>
  <si>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</si>
  <si>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</si>
  <si>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</si>
  <si>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</si>
  <si>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</si>
  <si>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</si>
  <si>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</si>
  <si>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</si>
  <si>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</si>
  <si>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</si>
  <si>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</si>
  <si>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</si>
  <si>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</si>
  <si>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</si>
  <si>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</si>
  <si>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</si>
  <si>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</si>
  <si>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</si>
  <si>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</si>
  <si>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</si>
  <si>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</si>
  <si>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</si>
  <si>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</si>
  <si>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</si>
  <si>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</si>
  <si>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</si>
  <si>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</si>
  <si>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</si>
  <si>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</si>
  <si>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</si>
  <si>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</si>
  <si>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</si>
  <si>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</si>
  <si>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</si>
  <si>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</si>
  <si>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</si>
  <si>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</si>
  <si>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</si>
  <si>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</si>
  <si>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</si>
  <si>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</si>
  <si>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</si>
  <si>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</si>
  <si>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</si>
  <si>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</si>
  <si>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</si>
  <si>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</si>
  <si>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</si>
  <si>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</si>
  <si>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</si>
  <si>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</si>
  <si>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</si>
  <si>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</si>
  <si>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</si>
  <si>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</si>
  <si>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</si>
  <si>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</si>
  <si>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</si>
  <si>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</si>
  <si>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</si>
  <si>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</si>
  <si>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</si>
  <si>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</si>
  <si>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</si>
  <si>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</si>
  <si>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</si>
  <si>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</si>
  <si>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</si>
  <si>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</si>
  <si>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</si>
  <si>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</si>
  <si>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</si>
  <si>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</si>
  <si>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</si>
  <si>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</si>
  <si>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</si>
  <si>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</si>
  <si>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</si>
  <si>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</si>
  <si>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</si>
  <si>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</si>
  <si>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</si>
  <si>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</si>
  <si>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</si>
  <si>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</si>
  <si>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</si>
  <si>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</si>
  <si>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</si>
  <si>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</si>
  <si>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</si>
  <si>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</si>
  <si>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</si>
  <si>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</si>
  <si>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</si>
  <si>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</si>
  <si>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</si>
  <si>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</si>
  <si>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</si>
  <si>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</si>
  <si>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</si>
  <si>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</si>
  <si>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</si>
  <si>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</si>
  <si>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</si>
  <si>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</si>
  <si>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</si>
  <si>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</si>
  <si>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</si>
  <si>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</si>
  <si>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</si>
  <si>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</si>
  <si>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</si>
  <si>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</si>
  <si>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</si>
  <si>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</si>
  <si>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</si>
  <si>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</si>
  <si>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</si>
  <si>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</si>
  <si>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</si>
  <si>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</si>
  <si>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</si>
  <si>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</si>
  <si>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</si>
  <si>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</si>
  <si>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</si>
  <si>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</si>
  <si>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</si>
  <si>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</si>
  <si>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</si>
  <si>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</si>
  <si>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</si>
  <si>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</si>
  <si>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</si>
  <si>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</si>
  <si>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</si>
  <si>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</si>
  <si>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</si>
  <si>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</si>
  <si>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</si>
  <si>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</si>
  <si>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</si>
  <si>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</si>
  <si>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</si>
  <si>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</si>
  <si>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</si>
  <si>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</si>
  <si>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</si>
  <si>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</si>
  <si>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</si>
  <si>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</si>
  <si>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</si>
  <si>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</si>
  <si>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</si>
  <si>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</si>
  <si>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</si>
  <si>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</si>
  <si>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</si>
  <si>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</si>
  <si>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</si>
  <si>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</si>
  <si>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</si>
  <si>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</si>
  <si>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</si>
  <si>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</si>
  <si>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</si>
  <si>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</si>
  <si>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</si>
  <si>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</si>
  <si>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</si>
  <si>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</si>
  <si>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</si>
  <si>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</si>
  <si>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</si>
  <si>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</si>
  <si>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</si>
  <si>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</si>
  <si>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</si>
  <si>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</si>
  <si>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</si>
  <si>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</si>
  <si>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</si>
  <si>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</si>
  <si>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</si>
  <si>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</si>
  <si>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</si>
  <si>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</si>
  <si>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</si>
  <si>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</si>
  <si>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</si>
  <si>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</si>
  <si>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</si>
  <si>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</si>
  <si>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</si>
  <si>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</si>
  <si>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</si>
  <si>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</si>
  <si>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</si>
  <si>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</si>
  <si>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</si>
  <si>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</si>
  <si>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</si>
  <si>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</si>
  <si>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</si>
  <si>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</si>
  <si>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</si>
  <si>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</si>
  <si>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</si>
  <si>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</si>
  <si>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</si>
  <si>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</si>
  <si>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</si>
  <si>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</si>
  <si>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</si>
  <si>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</si>
  <si>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</si>
  <si>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</si>
  <si>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</si>
  <si>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</si>
  <si>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</si>
  <si>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</si>
  <si>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</si>
  <si>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</si>
  <si>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</si>
  <si>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</si>
  <si>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</si>
  <si>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</si>
  <si>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</si>
  <si>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</si>
  <si>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</si>
  <si>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</si>
  <si>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</si>
  <si>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</si>
  <si>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</si>
  <si>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</si>
  <si>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</si>
  <si>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</si>
  <si>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</si>
  <si>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</si>
  <si>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</si>
  <si>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</si>
  <si>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</si>
  <si>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</si>
  <si>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</si>
  <si>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</si>
  <si>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</si>
  <si>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</si>
  <si>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</si>
  <si>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</si>
  <si>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</si>
  <si>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</si>
  <si>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</si>
  <si>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</si>
  <si>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</si>
  <si>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</si>
  <si>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</si>
  <si>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</si>
  <si>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</si>
  <si>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</si>
  <si>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</si>
  <si>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</si>
  <si>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</si>
  <si>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</si>
  <si>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</si>
  <si>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</si>
  <si>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</si>
  <si>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</si>
  <si>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</si>
  <si>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</si>
  <si>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</si>
  <si>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</si>
  <si>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</si>
  <si>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</si>
  <si>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</si>
  <si>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</si>
  <si>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</si>
  <si>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</si>
  <si>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</si>
  <si>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</si>
  <si>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</si>
  <si>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</si>
  <si>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</si>
  <si>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</si>
  <si>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</si>
  <si>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</si>
  <si>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</si>
  <si>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</si>
  <si>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</si>
  <si>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</si>
  <si>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</si>
  <si>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</si>
  <si>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</si>
  <si>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</si>
  <si>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</si>
  <si>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</si>
  <si>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</si>
  <si>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</si>
  <si>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</si>
  <si>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</si>
  <si>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</si>
  <si>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</si>
  <si>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</si>
  <si>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</si>
  <si>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</si>
  <si>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</si>
  <si>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</si>
  <si>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</si>
  <si>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</si>
  <si>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</si>
  <si>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</si>
  <si>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</si>
  <si>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</si>
  <si>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</si>
  <si>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</si>
  <si>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</si>
  <si>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</si>
  <si>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</si>
  <si>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</si>
  <si>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</si>
  <si>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</si>
  <si>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</si>
  <si>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</si>
  <si>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</si>
  <si>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</si>
  <si>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</si>
  <si>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</si>
  <si>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</si>
  <si>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</si>
  <si>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</si>
  <si>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</si>
  <si>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</si>
  <si>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</si>
  <si>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</si>
  <si>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</si>
  <si>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</si>
  <si>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</si>
  <si>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</si>
  <si>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</si>
  <si>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</si>
  <si>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</si>
  <si>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</si>
  <si>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</si>
  <si>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</si>
  <si>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</si>
  <si>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</si>
  <si>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</si>
  <si>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</si>
  <si>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</si>
  <si>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</si>
  <si>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</si>
  <si>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</si>
  <si>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</si>
  <si>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</si>
  <si>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</si>
  <si>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</si>
  <si>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</si>
  <si>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</si>
  <si>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</si>
  <si>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</si>
  <si>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</si>
  <si>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</si>
  <si>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</si>
  <si>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</si>
  <si>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</si>
  <si>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</si>
  <si>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</si>
  <si>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</si>
  <si>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</si>
  <si>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</si>
  <si>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</si>
  <si>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</si>
  <si>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</si>
  <si>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</si>
  <si>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</si>
  <si>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</si>
  <si>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</si>
  <si>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</si>
  <si>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</si>
  <si>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</si>
  <si>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</si>
  <si>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</si>
  <si>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</si>
  <si>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</si>
  <si>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</si>
  <si>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</si>
  <si>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</si>
  <si>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</si>
  <si>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</si>
  <si>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</si>
  <si>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</si>
  <si>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</si>
  <si>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</si>
  <si>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</si>
  <si>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</si>
  <si>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</si>
  <si>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</si>
  <si>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</si>
  <si>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</si>
  <si>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</si>
  <si>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</si>
  <si>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</si>
  <si>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</si>
  <si>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</si>
  <si>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</si>
  <si>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</si>
  <si>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</si>
  <si>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</si>
  <si>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</si>
  <si>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</si>
  <si>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</si>
  <si>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</si>
  <si>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</si>
  <si>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</si>
  <si>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</si>
  <si>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</si>
  <si>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</si>
  <si>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</si>
  <si>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</si>
  <si>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</si>
  <si>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</si>
  <si>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</si>
  <si>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</si>
  <si>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</si>
  <si>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</si>
  <si>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</si>
  <si>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</si>
  <si>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</si>
  <si>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</si>
  <si>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</si>
  <si>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</si>
  <si>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</si>
  <si>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</si>
  <si>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</si>
  <si>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</si>
  <si>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</si>
  <si>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</si>
  <si>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</si>
  <si>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</si>
  <si>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</si>
  <si>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</si>
  <si>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</si>
  <si>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</si>
  <si>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</si>
  <si>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</si>
  <si>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</si>
  <si>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</si>
  <si>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</si>
  <si>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</si>
  <si>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</si>
  <si>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</si>
  <si>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</si>
  <si>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</si>
  <si>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</si>
  <si>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</si>
  <si>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</si>
  <si>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</si>
  <si>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</si>
  <si>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</si>
  <si>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</si>
  <si>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</si>
  <si>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</si>
  <si>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</si>
  <si>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</si>
  <si>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</si>
  <si>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</si>
  <si>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</si>
  <si>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</si>
  <si>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</si>
  <si>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</si>
  <si>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</si>
  <si>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</si>
  <si>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</si>
  <si>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</si>
  <si>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</si>
  <si>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</si>
  <si>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</si>
  <si>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</si>
  <si>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</si>
  <si>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</si>
  <si>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</si>
  <si>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</si>
  <si>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</si>
  <si>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</si>
  <si>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</si>
  <si>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</si>
  <si>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</si>
  <si>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</si>
  <si>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</si>
  <si>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</si>
  <si>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</si>
  <si>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</si>
  <si>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</si>
  <si>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</si>
  <si>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</si>
  <si>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</si>
  <si>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</si>
  <si>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</si>
  <si>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</si>
  <si>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</si>
  <si>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</si>
  <si>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</si>
  <si>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</si>
  <si>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</si>
  <si>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</si>
  <si>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</si>
  <si>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</si>
  <si>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</si>
  <si>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</si>
  <si>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</si>
  <si>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</si>
  <si>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</si>
  <si>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</si>
  <si>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</si>
  <si>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</si>
  <si>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</si>
  <si>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</si>
  <si>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</si>
  <si>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</si>
  <si>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</si>
  <si>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</si>
  <si>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</si>
  <si>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</si>
  <si>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</si>
  <si>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</si>
  <si>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</si>
  <si>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</si>
  <si>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</si>
  <si>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</si>
  <si>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</si>
  <si>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</si>
  <si>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</si>
  <si>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</si>
  <si>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</si>
  <si>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</si>
  <si>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</si>
  <si>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</si>
  <si>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</si>
  <si>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</si>
  <si>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</si>
  <si>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</si>
  <si>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</si>
  <si>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</si>
  <si>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</si>
  <si>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</si>
  <si>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</si>
  <si>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</si>
  <si>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</si>
  <si>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</si>
  <si>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</si>
  <si>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</si>
  <si>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</si>
  <si>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</si>
  <si>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</si>
  <si>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</si>
  <si>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</si>
  <si>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</si>
  <si>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</si>
  <si>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</si>
  <si>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</si>
  <si>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</si>
  <si>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</si>
  <si>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</si>
  <si>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</si>
  <si>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</si>
  <si>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</si>
  <si>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</si>
  <si>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</si>
  <si>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</si>
  <si>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</si>
  <si>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</si>
  <si>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</si>
  <si>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</si>
  <si>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</si>
  <si>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</si>
  <si>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</si>
  <si>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</si>
  <si>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</si>
  <si>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</si>
  <si>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</si>
  <si>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</si>
  <si>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</si>
  <si>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</si>
  <si>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</si>
  <si>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</si>
  <si>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</si>
  <si>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</si>
  <si>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</si>
  <si>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</si>
  <si>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</si>
  <si>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</si>
  <si>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</si>
  <si>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</si>
  <si>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</si>
  <si>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</si>
  <si>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</si>
  <si>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</si>
  <si>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</si>
  <si>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</si>
  <si>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</si>
  <si>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</si>
  <si>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</si>
  <si>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</si>
  <si>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</si>
  <si>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</si>
  <si>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</si>
  <si>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</si>
  <si>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</si>
  <si>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</si>
  <si>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</si>
  <si>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</si>
  <si>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</si>
  <si>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</si>
  <si>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</si>
  <si>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</si>
  <si>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</si>
  <si>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</si>
  <si>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</si>
  <si>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</si>
  <si>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</si>
  <si>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</si>
  <si>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</si>
  <si>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</si>
  <si>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</si>
  <si>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</si>
  <si>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</si>
  <si>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</si>
  <si>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</si>
  <si>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</si>
  <si>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</si>
  <si>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</si>
  <si>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</si>
  <si>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</si>
  <si>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</si>
  <si>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</si>
  <si>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</si>
  <si>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</si>
  <si>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</si>
  <si>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</si>
  <si>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</si>
  <si>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</si>
  <si>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</si>
  <si>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</si>
  <si>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</si>
  <si>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</si>
  <si>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</si>
  <si>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</si>
  <si>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</si>
  <si>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</si>
  <si>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</si>
  <si>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</si>
  <si>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</si>
  <si>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</si>
  <si>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</si>
  <si>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</si>
  <si>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</si>
  <si>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</si>
  <si>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</si>
  <si>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</si>
  <si>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</si>
  <si>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</si>
  <si>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</si>
  <si>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</si>
  <si>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</si>
  <si>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</si>
  <si>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</si>
  <si>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</si>
  <si>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</si>
  <si>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</si>
  <si>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</si>
  <si>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</si>
  <si>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</si>
  <si>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</si>
  <si>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</si>
  <si>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</si>
  <si>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</si>
  <si>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</si>
  <si>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</si>
  <si>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</si>
  <si>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</si>
  <si>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</si>
  <si>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</si>
  <si>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</si>
  <si>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</si>
  <si>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</si>
  <si>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</si>
  <si>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</si>
  <si>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</si>
  <si>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</si>
  <si>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</si>
  <si>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</si>
  <si>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</si>
  <si>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</si>
  <si>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</si>
  <si>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</si>
  <si>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</si>
  <si>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</si>
  <si>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</si>
  <si>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</si>
  <si>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</si>
  <si>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</si>
  <si>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</si>
  <si>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</si>
  <si>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</si>
  <si>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</si>
  <si>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</si>
  <si>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</si>
  <si>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</si>
  <si>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</si>
  <si>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</si>
  <si>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</si>
  <si>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</si>
  <si>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</si>
  <si>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</si>
  <si>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</si>
  <si>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</si>
  <si>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</si>
  <si>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</si>
  <si>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</si>
  <si>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</si>
  <si>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</si>
  <si>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</si>
  <si>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</si>
  <si>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</si>
  <si>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</si>
  <si>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</si>
  <si>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</si>
  <si>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</si>
  <si>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</si>
  <si>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</si>
  <si>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</si>
  <si>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</si>
  <si>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</si>
  <si>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</si>
  <si>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</si>
  <si>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</si>
  <si>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</si>
  <si>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</si>
  <si>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</si>
  <si>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</si>
  <si>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</si>
  <si>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</si>
  <si>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</si>
  <si>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</si>
  <si>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</si>
  <si>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</si>
  <si>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</si>
  <si>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</si>
  <si>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</si>
  <si>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</si>
  <si>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</si>
  <si>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</si>
  <si>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</si>
  <si>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</si>
  <si>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</si>
  <si>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</si>
  <si>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</si>
  <si>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</si>
  <si>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</si>
  <si>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</si>
  <si>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</si>
  <si>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</si>
  <si>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</si>
  <si>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</si>
  <si>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</si>
  <si>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</si>
  <si>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</si>
  <si>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</si>
  <si>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</si>
  <si>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</si>
  <si>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</si>
  <si>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</si>
  <si>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</si>
  <si>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</si>
  <si>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</si>
  <si>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</si>
  <si>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</si>
  <si>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</si>
  <si>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</si>
  <si>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</si>
  <si>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</si>
  <si>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</si>
  <si>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</si>
  <si>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</si>
  <si>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</si>
  <si>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</si>
  <si>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</si>
  <si>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</si>
  <si>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</si>
  <si>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</si>
  <si>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</si>
  <si>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</si>
  <si>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</si>
  <si>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</si>
  <si>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</si>
  <si>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</si>
  <si>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</si>
  <si>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</si>
  <si>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</si>
  <si>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</si>
  <si>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</si>
  <si>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</si>
  <si>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</si>
  <si>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</si>
  <si>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</si>
  <si>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</si>
  <si>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</si>
  <si>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</si>
  <si>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</si>
  <si>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</si>
  <si>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</si>
  <si>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</si>
  <si>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</si>
  <si>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</si>
  <si>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</si>
  <si>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</si>
  <si>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</si>
  <si>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</si>
  <si>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</si>
  <si>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</si>
  <si>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</si>
  <si>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</si>
  <si>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</si>
  <si>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</si>
  <si>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</si>
  <si>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</si>
  <si>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</si>
  <si>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</si>
  <si>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</si>
  <si>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</si>
  <si>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</si>
  <si>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</si>
  <si>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</si>
  <si>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</si>
  <si>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</si>
  <si>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</si>
  <si>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</si>
  <si>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</si>
  <si>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</si>
  <si>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</si>
  <si>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</si>
  <si>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</si>
  <si>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</si>
  <si>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</si>
  <si>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</si>
  <si>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</si>
  <si>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</si>
  <si>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</si>
  <si>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</si>
  <si>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</si>
  <si>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</si>
  <si>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</si>
  <si>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</si>
  <si>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</si>
  <si>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</si>
  <si>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</si>
  <si>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</si>
  <si>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</si>
  <si>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</si>
  <si>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</si>
  <si>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</si>
  <si>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</si>
  <si>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</si>
  <si>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</si>
  <si>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</si>
  <si>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</si>
  <si>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</si>
  <si>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</si>
  <si>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</si>
  <si>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</si>
  <si>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</si>
  <si>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</si>
  <si>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</si>
  <si>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</si>
  <si>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</si>
  <si>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</si>
  <si>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</si>
  <si>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</si>
  <si>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</si>
  <si>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</si>
  <si>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</si>
  <si>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</si>
  <si>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</si>
  <si>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</si>
  <si>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</si>
  <si>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</si>
  <si>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</si>
  <si>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</si>
  <si>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</si>
  <si>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</si>
  <si>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</si>
  <si>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</si>
  <si>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</si>
  <si>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</si>
  <si>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</si>
  <si>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</si>
  <si>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</si>
  <si>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</si>
  <si>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</si>
  <si>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</si>
  <si>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</si>
  <si>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</si>
  <si>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</si>
  <si>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</si>
  <si>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</si>
  <si>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</si>
  <si>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</si>
  <si>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</si>
  <si>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</si>
  <si>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</si>
  <si>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</si>
  <si>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</si>
  <si>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</si>
  <si>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</si>
  <si>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</si>
  <si>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</si>
  <si>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</si>
  <si>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</si>
  <si>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</si>
  <si>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</si>
  <si>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</si>
  <si>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</si>
  <si>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</si>
  <si>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</si>
  <si>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</si>
  <si>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</si>
  <si>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</si>
  <si>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</si>
  <si>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</si>
  <si>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</si>
  <si>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</si>
  <si>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</si>
  <si>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</si>
  <si>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</si>
  <si>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</si>
  <si>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</si>
  <si>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</si>
  <si>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</si>
  <si>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</si>
  <si>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</si>
  <si>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</si>
  <si>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</si>
  <si>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</si>
  <si>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</si>
  <si>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</si>
  <si>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</si>
  <si>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</si>
  <si>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</si>
  <si>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</si>
  <si>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</si>
  <si>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</si>
  <si>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</si>
  <si>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</si>
  <si>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</si>
  <si>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</si>
  <si>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</si>
  <si>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</si>
  <si>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</si>
  <si>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</si>
  <si>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</si>
  <si>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</si>
  <si>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</si>
  <si>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</si>
  <si>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</si>
  <si>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</si>
  <si>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</si>
  <si>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</si>
  <si>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</si>
  <si>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</si>
  <si>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</si>
  <si>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</si>
  <si>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</si>
  <si>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</si>
  <si>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</si>
  <si>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</si>
  <si>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</si>
  <si>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</si>
  <si>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</si>
  <si>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</si>
  <si>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</si>
  <si>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</si>
  <si>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</si>
  <si>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</si>
  <si>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</si>
  <si>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</si>
  <si>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</si>
  <si>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</si>
  <si>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</si>
  <si>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</si>
  <si>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</si>
  <si>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</si>
  <si>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</si>
  <si>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</si>
  <si>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</si>
  <si>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</si>
  <si>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</si>
  <si>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</si>
  <si>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</si>
  <si>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</si>
  <si>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</si>
  <si>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</si>
  <si>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</si>
  <si>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</si>
  <si>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</si>
  <si>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</si>
  <si>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</si>
  <si>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</si>
  <si>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</si>
  <si>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</si>
  <si>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</si>
  <si>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</si>
  <si>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</si>
  <si>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</si>
  <si>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</si>
  <si>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</si>
  <si>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</si>
  <si>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</si>
  <si>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</si>
  <si>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</si>
  <si>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</si>
  <si>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</si>
  <si>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</si>
  <si>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</si>
  <si>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</si>
  <si>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</si>
  <si>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</si>
  <si>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</si>
  <si>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</si>
  <si>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</si>
  <si>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</si>
  <si>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</si>
  <si>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</si>
  <si>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</si>
  <si>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</si>
  <si>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</si>
  <si>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</si>
  <si>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</si>
  <si>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</si>
  <si>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</si>
  <si>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</si>
  <si>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</si>
  <si>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</si>
  <si>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</si>
  <si>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</si>
  <si>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</si>
  <si>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</si>
  <si>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</si>
  <si>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</si>
  <si>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</si>
  <si>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</si>
  <si>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</si>
  <si>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</si>
  <si>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</si>
  <si>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</si>
  <si>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</si>
  <si>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</si>
  <si>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</si>
  <si>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</si>
  <si>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</si>
  <si>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</si>
  <si>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</si>
  <si>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</si>
  <si>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</si>
  <si>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</si>
  <si>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</si>
  <si>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</si>
  <si>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</si>
  <si>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</si>
  <si>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</si>
  <si>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</si>
  <si>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</si>
  <si>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</si>
  <si>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</si>
  <si>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</si>
  <si>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</si>
  <si>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</si>
  <si>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</si>
  <si>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</si>
  <si>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</si>
  <si>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</si>
  <si>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</si>
  <si>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</si>
  <si>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</si>
  <si>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</si>
  <si>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</si>
  <si>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</si>
  <si>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</si>
  <si>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</si>
  <si>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</si>
  <si>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</si>
  <si>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</si>
  <si>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</si>
  <si>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</si>
  <si>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</si>
  <si>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</si>
  <si>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</si>
  <si>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</si>
  <si>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</si>
  <si>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</si>
  <si>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</si>
  <si>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</si>
  <si>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</si>
  <si>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</si>
  <si>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</si>
  <si>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</si>
  <si>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</si>
  <si>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</si>
  <si>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</si>
  <si>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</si>
  <si>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</si>
  <si>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</si>
  <si>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</si>
  <si>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</si>
  <si>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</si>
  <si>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</si>
  <si>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</si>
  <si>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</si>
  <si>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</si>
  <si>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</si>
  <si>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</si>
  <si>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</si>
  <si>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</si>
  <si>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</si>
  <si>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</si>
  <si>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</si>
  <si>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</si>
  <si>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</si>
  <si>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</si>
  <si>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</si>
  <si>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</si>
  <si>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</si>
  <si>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</si>
  <si>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</si>
  <si>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</si>
  <si>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</si>
  <si>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</si>
  <si>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</si>
  <si>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</si>
  <si>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</si>
  <si>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</si>
  <si>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</si>
  <si>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</si>
  <si>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</si>
  <si>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</si>
  <si>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</si>
  <si>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</si>
  <si>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</si>
  <si>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</si>
  <si>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</si>
  <si>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</si>
  <si>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</si>
  <si>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</si>
  <si>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</si>
  <si>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</si>
  <si>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</si>
  <si>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</si>
  <si>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</si>
  <si>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</si>
  <si>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</si>
  <si>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</si>
  <si>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</si>
  <si>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</si>
  <si>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</si>
  <si>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</si>
  <si>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</si>
  <si>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</si>
  <si>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</si>
  <si>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</si>
  <si>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</si>
  <si>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</si>
  <si>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</si>
  <si>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</si>
  <si>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</si>
  <si>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</si>
  <si>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</si>
  <si>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</si>
  <si>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</si>
  <si>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</si>
  <si>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</si>
  <si>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</si>
  <si>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</si>
  <si>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</si>
  <si>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</si>
  <si>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</si>
  <si>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</si>
  <si>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</si>
  <si>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</si>
  <si>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</si>
  <si>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</si>
  <si>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</si>
  <si>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</si>
  <si>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</si>
  <si>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</si>
  <si>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</si>
  <si>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</si>
  <si>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</si>
  <si>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</si>
  <si>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</si>
  <si>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</si>
  <si>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</si>
  <si>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</si>
  <si>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</si>
  <si>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</si>
  <si>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</si>
  <si>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</si>
  <si>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</si>
  <si>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</si>
  <si>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</si>
  <si>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</si>
  <si>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</si>
  <si>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</si>
  <si>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</si>
  <si>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</si>
  <si>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</si>
  <si>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</si>
  <si>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</si>
  <si>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</si>
  <si>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</si>
  <si>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</si>
  <si>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</si>
  <si>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</si>
  <si>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</si>
  <si>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</si>
  <si>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</si>
  <si>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</si>
  <si>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</si>
  <si>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</si>
  <si>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</si>
  <si>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</si>
  <si>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</si>
  <si>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</si>
  <si>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</si>
  <si>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</si>
  <si>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</si>
  <si>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</si>
  <si>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</si>
  <si>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</si>
  <si>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</si>
  <si>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</si>
  <si>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</si>
  <si>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</si>
  <si>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</si>
  <si>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</si>
  <si>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</si>
  <si>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</si>
  <si>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</si>
  <si>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</si>
  <si>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</si>
  <si>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</si>
  <si>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</si>
  <si>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</si>
  <si>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</si>
  <si>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</si>
  <si>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</si>
  <si>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</si>
  <si>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</si>
  <si>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</si>
  <si>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</si>
  <si>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</si>
  <si>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</si>
  <si>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</si>
  <si>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</si>
  <si>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</si>
  <si>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</si>
  <si>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</si>
  <si>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</si>
  <si>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</si>
  <si>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</si>
  <si>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</si>
  <si>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</si>
  <si>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</si>
  <si>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</si>
  <si>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</si>
  <si>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</si>
  <si>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</si>
  <si>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</si>
  <si>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</si>
  <si>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</si>
  <si>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</si>
  <si>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</si>
  <si>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</si>
  <si>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</si>
  <si>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</si>
  <si>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</si>
  <si>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</si>
  <si>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</si>
  <si>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</si>
  <si>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</si>
  <si>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</si>
  <si>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</si>
  <si>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</si>
  <si>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</si>
  <si>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</si>
  <si>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</si>
  <si>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</si>
  <si>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</si>
  <si>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</si>
  <si>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</si>
  <si>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</si>
  <si>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</si>
  <si>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</si>
  <si>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</si>
  <si>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</si>
  <si>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</si>
  <si>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</si>
  <si>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</si>
  <si>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</si>
  <si>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</si>
  <si>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</si>
  <si>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</si>
  <si>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</si>
  <si>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</si>
  <si>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</si>
  <si>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</si>
  <si>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</si>
  <si>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</si>
  <si>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</si>
  <si>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</si>
  <si>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</si>
  <si>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</si>
  <si>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</si>
  <si>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</si>
  <si>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</si>
  <si>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</si>
  <si>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</si>
  <si>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</si>
  <si>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</si>
  <si>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</si>
  <si>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</si>
  <si>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</si>
  <si>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</si>
  <si>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</si>
  <si>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</si>
  <si>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</si>
  <si>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</si>
  <si>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</si>
  <si>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</si>
  <si>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</si>
  <si>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</si>
  <si>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</si>
  <si>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</si>
  <si>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</si>
  <si>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</si>
  <si>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</si>
  <si>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</si>
  <si>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</si>
  <si>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</si>
  <si>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</si>
  <si>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</si>
  <si>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</si>
  <si>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</si>
  <si>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</si>
  <si>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</si>
  <si>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</si>
  <si>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</si>
  <si>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</si>
  <si>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</si>
  <si>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</si>
  <si>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</si>
  <si>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</si>
  <si>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</si>
  <si>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</si>
  <si>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</si>
  <si>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</si>
  <si>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</si>
  <si>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</si>
  <si>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</si>
  <si>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</si>
  <si>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</si>
  <si>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</si>
  <si>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</si>
  <si>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</si>
  <si>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</si>
  <si>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</si>
  <si>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</si>
  <si>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</si>
  <si>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</si>
  <si>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</si>
  <si>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</si>
  <si>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</si>
  <si>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</si>
  <si>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</si>
  <si>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</si>
  <si>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</si>
  <si>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</si>
  <si>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</si>
  <si>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</si>
  <si>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</si>
  <si>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</si>
  <si>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</si>
  <si>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</si>
  <si>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</si>
  <si>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</si>
  <si>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</si>
  <si>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</si>
  <si>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</si>
  <si>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</si>
  <si>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</si>
  <si>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</si>
  <si>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</si>
  <si>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</si>
  <si>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</si>
  <si>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</si>
  <si>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</si>
  <si>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</si>
  <si>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</si>
  <si>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</si>
  <si>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</si>
  <si>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</si>
  <si>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</si>
  <si>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</si>
  <si>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</si>
  <si>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</si>
  <si>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</si>
  <si>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</si>
  <si>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</si>
  <si>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</si>
  <si>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</si>
  <si>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</si>
  <si>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</si>
  <si>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</si>
  <si>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</si>
  <si>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</si>
  <si>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</si>
  <si>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</si>
  <si>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</si>
  <si>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</si>
  <si>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</si>
  <si>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</si>
  <si>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</si>
  <si>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</si>
  <si>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</si>
  <si>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</si>
  <si>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</si>
  <si>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</si>
  <si>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</si>
  <si>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</si>
  <si>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</si>
  <si>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</si>
  <si>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</si>
  <si>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</si>
  <si>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</si>
  <si>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</si>
  <si>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</si>
  <si>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</si>
  <si>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</si>
  <si>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</si>
  <si>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</si>
  <si>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</si>
  <si>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</si>
  <si>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</si>
  <si>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</si>
  <si>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</si>
  <si>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</si>
  <si>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</si>
  <si>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</si>
  <si>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</si>
  <si>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</si>
  <si>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</si>
  <si>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</si>
  <si>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</si>
  <si>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</si>
  <si>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</si>
  <si>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</si>
  <si>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</si>
  <si>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</si>
  <si>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</si>
  <si>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</si>
  <si>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</si>
  <si>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</si>
  <si>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</si>
  <si>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</si>
  <si>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</si>
  <si>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</si>
  <si>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</si>
  <si>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</si>
  <si>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</si>
  <si>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</si>
  <si>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</si>
  <si>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</si>
  <si>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</si>
  <si>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</si>
  <si>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</si>
  <si>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</si>
  <si>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</si>
  <si>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</si>
  <si>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</si>
  <si>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</si>
  <si>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</si>
  <si>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</si>
  <si>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</si>
  <si>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</si>
  <si>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</si>
  <si>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</si>
  <si>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</si>
  <si>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</si>
  <si>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</si>
  <si>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</si>
  <si>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</si>
  <si>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</si>
  <si>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</si>
  <si>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</si>
  <si>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</si>
  <si>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</si>
  <si>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</si>
  <si>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</si>
  <si>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</si>
  <si>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</si>
  <si>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</si>
  <si>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</si>
  <si>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</si>
  <si>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</si>
  <si>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</si>
  <si>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</si>
  <si>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</si>
  <si>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</si>
  <si>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</si>
  <si>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</si>
  <si>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</si>
  <si>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</si>
  <si>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</si>
  <si>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</si>
  <si>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</si>
  <si>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</si>
  <si>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</si>
  <si>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</si>
  <si>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</si>
  <si>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</si>
  <si>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</si>
  <si>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</si>
  <si>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</si>
  <si>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</si>
  <si>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</si>
  <si>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</si>
  <si>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</si>
  <si>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</si>
  <si>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</si>
  <si>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</si>
  <si>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</si>
  <si>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</si>
  <si>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</si>
  <si>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</si>
  <si>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</si>
  <si>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</si>
  <si>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</si>
  <si>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</si>
  <si>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</si>
  <si>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</si>
  <si>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</si>
  <si>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</si>
  <si>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</si>
  <si>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</si>
  <si>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</si>
  <si>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</si>
  <si>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</si>
  <si>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</si>
  <si>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</si>
  <si>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</si>
  <si>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</si>
  <si>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</si>
  <si>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</si>
  <si>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</si>
  <si>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</si>
  <si>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</si>
  <si>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</si>
  <si>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</si>
  <si>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</si>
  <si>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</si>
  <si>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</si>
  <si>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</si>
  <si>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</si>
  <si>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</si>
  <si>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</si>
  <si>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</si>
  <si>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</si>
  <si>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</si>
  <si>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</si>
  <si>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</si>
  <si>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</si>
  <si>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</si>
  <si>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</si>
  <si>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</si>
  <si>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</si>
  <si>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</si>
  <si>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</si>
  <si>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</si>
  <si>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</si>
  <si>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</si>
  <si>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</si>
  <si>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</si>
  <si>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</si>
  <si>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</si>
  <si>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</si>
  <si>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</si>
  <si>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</si>
  <si>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</si>
  <si>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</si>
  <si>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</si>
  <si>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</si>
  <si>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</si>
  <si>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</si>
  <si>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</si>
  <si>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</si>
  <si>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</si>
  <si>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</si>
  <si>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</si>
  <si>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</si>
  <si>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</si>
  <si>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</si>
  <si>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</si>
  <si>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</si>
  <si>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</si>
  <si>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</si>
  <si>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</si>
  <si>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</si>
  <si>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</si>
  <si>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</si>
  <si>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</si>
  <si>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</si>
  <si>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</si>
  <si>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</si>
  <si>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</si>
  <si>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</si>
  <si>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</si>
  <si>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</si>
  <si>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</si>
  <si>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</si>
  <si>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</si>
  <si>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</si>
  <si>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</si>
  <si>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</si>
  <si>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</si>
  <si>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</si>
  <si>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</si>
  <si>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</si>
  <si>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</si>
  <si>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</si>
  <si>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</si>
  <si>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</si>
  <si>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</si>
  <si>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</si>
  <si>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</si>
  <si>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</si>
  <si>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</si>
  <si>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</si>
  <si>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</si>
  <si>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</si>
  <si>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</si>
  <si>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</si>
  <si>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</si>
  <si>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</si>
  <si>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</si>
  <si>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</si>
  <si>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</si>
  <si>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</si>
  <si>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</si>
  <si>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</si>
  <si>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</si>
  <si>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</si>
  <si>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</si>
  <si>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</si>
  <si>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</si>
  <si>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</si>
  <si>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</si>
  <si>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</si>
  <si>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</si>
  <si>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</si>
  <si>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</si>
  <si>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</si>
  <si>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</si>
  <si>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</si>
  <si>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</si>
  <si>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</si>
  <si>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</si>
  <si>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</si>
  <si>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</si>
  <si>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</si>
  <si>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</si>
  <si>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</si>
  <si>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</si>
  <si>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</si>
  <si>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</si>
  <si>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</si>
  <si>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</si>
  <si>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</si>
  <si>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</si>
  <si>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</si>
  <si>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</si>
  <si>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</si>
  <si>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</si>
  <si>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</si>
  <si>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</si>
  <si>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</si>
  <si>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</si>
  <si>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</si>
  <si>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</si>
  <si>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</si>
  <si>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</si>
  <si>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</si>
  <si>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</si>
  <si>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</si>
  <si>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</si>
  <si>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</si>
  <si>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</si>
  <si>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</si>
  <si>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</si>
  <si>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</si>
  <si>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</si>
  <si>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</si>
  <si>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</si>
  <si>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</si>
  <si>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</si>
  <si>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</si>
  <si>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</si>
  <si>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</si>
  <si>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</si>
  <si>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</si>
  <si>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</si>
  <si>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</si>
  <si>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</si>
  <si>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</si>
  <si>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</si>
  <si>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</si>
  <si>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</si>
  <si>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</si>
  <si>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</si>
  <si>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</si>
  <si>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</si>
  <si>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</si>
  <si>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</si>
  <si>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</si>
  <si>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</si>
  <si>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</si>
  <si>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</si>
  <si>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</si>
  <si>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</si>
  <si>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</si>
  <si>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</si>
  <si>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</si>
  <si>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</si>
  <si>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</si>
  <si>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</si>
  <si>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</si>
  <si>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</si>
  <si>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</si>
  <si>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</si>
  <si>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</si>
  <si>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</si>
  <si>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</si>
  <si>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</si>
  <si>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</si>
  <si>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</si>
  <si>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</si>
  <si>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</si>
  <si>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</si>
  <si>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</si>
  <si>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</si>
  <si>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</si>
  <si>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</si>
  <si>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</si>
  <si>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</si>
  <si>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</si>
  <si>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</si>
  <si>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</si>
  <si>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</si>
  <si>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</si>
  <si>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</si>
  <si>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</si>
  <si>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</si>
  <si>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</si>
  <si>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</si>
  <si>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</si>
  <si>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</si>
  <si>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</si>
  <si>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</si>
  <si>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</si>
  <si>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</si>
  <si>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</si>
  <si>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</si>
  <si>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</si>
  <si>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</si>
  <si>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</si>
  <si>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</si>
  <si>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</si>
  <si>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</si>
  <si>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</si>
  <si>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</si>
  <si>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</si>
  <si>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</si>
  <si>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</si>
  <si>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</si>
  <si>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</si>
  <si>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</si>
  <si>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</si>
  <si>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</si>
  <si>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</si>
  <si>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</si>
  <si>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</si>
  <si>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</si>
  <si>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</si>
  <si>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</si>
  <si>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</si>
  <si>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</si>
  <si>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</si>
  <si>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</si>
  <si>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</si>
  <si>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</si>
  <si>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</si>
  <si>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</si>
  <si>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</si>
  <si>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</si>
  <si>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</si>
  <si>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</si>
  <si>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</si>
  <si>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</si>
  <si>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</si>
  <si>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</si>
  <si>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</si>
  <si>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</si>
  <si>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</si>
  <si>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</si>
  <si>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</si>
  <si>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</si>
  <si>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</si>
  <si>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</si>
  <si>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</si>
  <si>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</si>
  <si>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</si>
  <si>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</si>
  <si>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</si>
  <si>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</si>
  <si>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</si>
  <si>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</si>
  <si>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</si>
  <si>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</si>
  <si>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</si>
  <si>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</si>
  <si>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</si>
  <si>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</si>
  <si>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</si>
  <si>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</si>
  <si>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</si>
  <si>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</si>
  <si>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</si>
  <si>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</si>
  <si>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</si>
  <si>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</si>
  <si>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</si>
  <si>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</si>
  <si>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</si>
  <si>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</si>
  <si>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</si>
  <si>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</si>
  <si>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</si>
  <si>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</si>
  <si>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</si>
  <si>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</si>
  <si>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</si>
  <si>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</si>
  <si>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</si>
  <si>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</si>
  <si>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</si>
  <si>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</si>
  <si>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</si>
  <si>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</si>
  <si>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</si>
  <si>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</si>
  <si>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</si>
  <si>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</si>
  <si>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</si>
  <si>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</si>
  <si>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</si>
  <si>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</si>
  <si>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</si>
  <si>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</si>
  <si>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</si>
  <si>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</si>
  <si>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</si>
  <si>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</si>
  <si>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</si>
  <si>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</si>
  <si>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</si>
  <si>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</si>
  <si>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</si>
  <si>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</si>
  <si>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</si>
  <si>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</si>
  <si>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</si>
  <si>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</si>
  <si>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</si>
  <si>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</si>
  <si>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</si>
  <si>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</si>
  <si>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</si>
  <si>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</si>
  <si>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</si>
  <si>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</si>
  <si>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</si>
  <si>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</si>
  <si>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</si>
  <si>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</si>
  <si>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</si>
  <si>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</si>
  <si>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</si>
  <si>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</si>
  <si>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</si>
  <si>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</si>
  <si>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</si>
  <si>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</si>
  <si>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</si>
  <si>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</si>
  <si>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</si>
  <si>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</si>
  <si>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</si>
  <si>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</si>
  <si>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</si>
  <si>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</si>
  <si>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</si>
  <si>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</si>
  <si>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</si>
  <si>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</si>
  <si>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</si>
  <si>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</si>
  <si>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</si>
  <si>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</si>
  <si>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</si>
  <si>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</si>
  <si>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</si>
  <si>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</si>
  <si>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</si>
  <si>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</si>
  <si>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</si>
  <si>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</si>
  <si>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</si>
  <si>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</si>
  <si>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</si>
  <si>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</si>
  <si>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</si>
  <si>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</si>
  <si>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</si>
  <si>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</si>
  <si>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</si>
  <si>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</si>
  <si>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</si>
  <si>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</si>
  <si>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</si>
  <si>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</si>
  <si>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</si>
  <si>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</si>
  <si>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</si>
  <si>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</si>
  <si>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</si>
  <si>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</si>
  <si>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</si>
  <si>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</si>
  <si>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</si>
  <si>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</si>
  <si>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</si>
  <si>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</si>
  <si>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</si>
  <si>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</si>
  <si>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</si>
  <si>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</si>
  <si>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</si>
  <si>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</si>
  <si>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</si>
  <si>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</si>
  <si>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</si>
  <si>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</si>
  <si>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</si>
  <si>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</si>
  <si>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</si>
  <si>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</si>
  <si>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</si>
  <si>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</si>
  <si>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</si>
  <si>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</si>
  <si>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</si>
  <si>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</si>
  <si>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</si>
  <si>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</si>
  <si>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</si>
  <si>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</si>
  <si>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</si>
  <si>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</si>
  <si>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</si>
  <si>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</si>
  <si>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</si>
  <si>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</si>
  <si>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</si>
  <si>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</si>
  <si>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</si>
  <si>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</si>
  <si>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</si>
  <si>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</si>
  <si>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</si>
  <si>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</si>
  <si>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</si>
  <si>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</si>
  <si>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</si>
  <si>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</si>
  <si>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</si>
  <si>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</si>
  <si>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</si>
  <si>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</si>
  <si>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</si>
  <si>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</si>
  <si>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</si>
  <si>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</si>
  <si>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</si>
  <si>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</si>
  <si>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</si>
  <si>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</si>
  <si>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</si>
  <si>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</si>
  <si>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</si>
  <si>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</si>
  <si>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</si>
  <si>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</si>
  <si>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</si>
  <si>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</si>
  <si>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</si>
  <si>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</si>
  <si>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</si>
  <si>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</si>
  <si>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</si>
  <si>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</si>
  <si>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</si>
  <si>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</si>
  <si>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</si>
  <si>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</si>
  <si>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</si>
  <si>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</si>
  <si>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</si>
  <si>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</si>
  <si>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</si>
  <si>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</si>
  <si>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</si>
  <si>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</si>
  <si>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</si>
  <si>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</si>
  <si>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</si>
  <si>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</si>
  <si>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</si>
  <si>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</si>
  <si>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</si>
  <si>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</si>
  <si>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</si>
  <si>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</si>
  <si>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</si>
  <si>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</si>
  <si>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</si>
  <si>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</si>
  <si>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</si>
  <si>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</si>
  <si>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</si>
  <si>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</si>
  <si>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</si>
  <si>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</si>
  <si>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</si>
  <si>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</si>
  <si>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</si>
  <si>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</si>
  <si>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</si>
  <si>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</si>
  <si>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</si>
  <si>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</si>
  <si>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</si>
  <si>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</si>
  <si>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</si>
  <si>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</si>
  <si>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</si>
  <si>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</si>
  <si>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</si>
  <si>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</si>
  <si>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</si>
  <si>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</si>
  <si>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</si>
  <si>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</si>
  <si>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</si>
  <si>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</si>
  <si>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</si>
  <si>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</si>
  <si>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</si>
  <si>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</si>
  <si>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</si>
  <si>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</si>
  <si>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</si>
  <si>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</si>
  <si>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</si>
  <si>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</si>
  <si>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</si>
  <si>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</si>
  <si>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</si>
  <si>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</si>
  <si>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</si>
  <si>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</si>
  <si>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</si>
  <si>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</si>
  <si>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</si>
  <si>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</si>
  <si>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</si>
  <si>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</si>
  <si>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</si>
  <si>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</si>
  <si>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</si>
  <si>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</si>
  <si>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</si>
  <si>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</si>
  <si>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</si>
  <si>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</si>
  <si>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</si>
  <si>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</si>
  <si>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</si>
  <si>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</si>
  <si>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</si>
  <si>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</si>
  <si>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</si>
  <si>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</si>
  <si>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</si>
  <si>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</si>
  <si>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</si>
  <si>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</si>
  <si>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</si>
  <si>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</si>
  <si>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</si>
  <si>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</si>
  <si>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</si>
  <si>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</si>
  <si>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</si>
  <si>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</si>
  <si>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</si>
  <si>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</si>
  <si>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</si>
  <si>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</si>
  <si>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</si>
  <si>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</si>
  <si>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</si>
  <si>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</si>
  <si>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</si>
  <si>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</si>
  <si>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</si>
  <si>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</si>
  <si>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</si>
  <si>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</si>
  <si>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</si>
  <si>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</si>
  <si>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</si>
  <si>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</si>
  <si>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</si>
  <si>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</si>
  <si>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</si>
  <si>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</si>
  <si>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</si>
  <si>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</si>
  <si>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</si>
  <si>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</si>
  <si>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</si>
  <si>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</si>
  <si>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</si>
  <si>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</si>
  <si>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</si>
  <si>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</si>
  <si>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</si>
  <si>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</si>
  <si>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</si>
  <si>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</si>
  <si>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</si>
  <si>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</si>
  <si>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</si>
  <si>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</si>
  <si>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</si>
  <si>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</si>
  <si>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</si>
  <si>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</si>
  <si>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</si>
  <si>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</si>
  <si>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</si>
  <si>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</si>
  <si>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</si>
  <si>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</si>
  <si>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</si>
  <si>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</si>
  <si>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</si>
  <si>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</si>
  <si>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</si>
  <si>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</si>
  <si>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</si>
  <si>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</si>
  <si>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</si>
  <si>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</si>
  <si>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</si>
  <si>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</si>
  <si>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</si>
  <si>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</si>
  <si>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</si>
  <si>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</si>
  <si>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</si>
  <si>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</si>
  <si>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</si>
  <si>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</si>
  <si>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</si>
  <si>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</si>
  <si>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</si>
  <si>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</si>
  <si>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</si>
  <si>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</si>
  <si>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</si>
  <si>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</si>
  <si>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</si>
  <si>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</si>
  <si>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</si>
  <si>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</si>
  <si>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</si>
  <si>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</si>
  <si>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</si>
  <si>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</si>
  <si>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</si>
  <si>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</si>
  <si>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</si>
  <si>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</si>
  <si>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</si>
  <si>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</si>
  <si>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</si>
  <si>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</si>
  <si>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</si>
  <si>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</si>
  <si>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</si>
  <si>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</si>
  <si>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</si>
  <si>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</si>
  <si>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</si>
  <si>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</si>
  <si>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</si>
  <si>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</si>
  <si>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</si>
  <si>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</si>
  <si>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</si>
  <si>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</si>
  <si>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</si>
  <si>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</si>
  <si>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</si>
  <si>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</si>
  <si>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</si>
  <si>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</si>
  <si>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</si>
  <si>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</si>
  <si>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</si>
  <si>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</si>
  <si>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</si>
  <si>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</si>
  <si>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</si>
  <si>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</si>
  <si>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</si>
  <si>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</si>
  <si>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</si>
  <si>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</si>
  <si>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</si>
  <si>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</si>
  <si>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</si>
  <si>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</si>
  <si>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</si>
  <si>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</si>
  <si>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</si>
  <si>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</si>
  <si>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</si>
  <si>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</si>
  <si>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</si>
  <si>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</si>
  <si>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</si>
  <si>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</si>
  <si>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</si>
  <si>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</si>
  <si>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</si>
  <si>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</si>
  <si>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</si>
  <si>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</si>
  <si>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</si>
  <si>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</si>
  <si>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</si>
  <si>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</si>
  <si>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</si>
  <si>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</si>
  <si>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</si>
  <si>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</si>
  <si>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</si>
  <si>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</si>
  <si>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</si>
  <si>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</si>
  <si>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</si>
  <si>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</si>
  <si>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</si>
  <si>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</si>
  <si>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</si>
  <si>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</si>
  <si>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</si>
  <si>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</si>
  <si>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</si>
  <si>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</si>
  <si>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</si>
  <si>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</si>
  <si>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</si>
  <si>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</si>
  <si>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</si>
  <si>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</si>
  <si>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</si>
  <si>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</si>
  <si>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</si>
  <si>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</si>
  <si>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</si>
  <si>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</si>
  <si>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</si>
  <si>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</si>
  <si>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</si>
  <si>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</si>
  <si>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</si>
  <si>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</si>
  <si>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</si>
  <si>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</si>
  <si>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</si>
  <si>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</si>
  <si>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</si>
  <si>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</si>
  <si>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</si>
  <si>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</si>
  <si>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</si>
  <si>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</si>
  <si>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</si>
  <si>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</si>
  <si>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</si>
  <si>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</si>
  <si>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</si>
  <si>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</si>
  <si>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</si>
  <si>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</si>
  <si>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</si>
  <si>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</si>
  <si>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</si>
  <si>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</si>
  <si>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</si>
  <si>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</si>
  <si>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</si>
  <si>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</si>
  <si>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</si>
  <si>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</si>
  <si>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</si>
  <si>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</si>
  <si>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</si>
  <si>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</si>
  <si>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</si>
  <si>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</si>
  <si>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</si>
  <si>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</si>
  <si>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</si>
  <si>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</si>
  <si>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</si>
  <si>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</si>
  <si>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</si>
  <si>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</si>
  <si>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</si>
  <si>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</si>
  <si>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</si>
  <si>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</si>
  <si>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</si>
  <si>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</si>
  <si>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</si>
  <si>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</si>
  <si>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</si>
  <si>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</si>
  <si>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</si>
  <si>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</si>
  <si>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</si>
  <si>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</si>
  <si>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</si>
  <si>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</si>
  <si>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</si>
  <si>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</si>
  <si>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</si>
  <si>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</si>
  <si>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</si>
  <si>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</si>
  <si>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</si>
  <si>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</si>
  <si>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</si>
  <si>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</si>
  <si>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</si>
  <si>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</si>
  <si>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</si>
  <si>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</si>
  <si>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</si>
  <si>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</si>
  <si>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</si>
  <si>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</si>
  <si>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</si>
  <si>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</si>
  <si>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</si>
  <si>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</si>
  <si>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</si>
  <si>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</si>
  <si>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</si>
  <si>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</si>
  <si>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</si>
  <si>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</si>
  <si>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</si>
  <si>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</si>
  <si>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</si>
  <si>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</si>
  <si>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</si>
  <si>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</si>
  <si>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</si>
  <si>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</si>
  <si>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</si>
  <si>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</si>
  <si>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</si>
  <si>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</si>
  <si>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</si>
  <si>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</si>
  <si>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</si>
  <si>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</si>
  <si>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</si>
  <si>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</si>
  <si>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</si>
  <si>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</si>
  <si>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</si>
  <si>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</si>
  <si>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</si>
  <si>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</si>
  <si>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</si>
  <si>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</si>
  <si>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</si>
  <si>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</si>
  <si>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</si>
  <si>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</si>
  <si>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</si>
  <si>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</si>
  <si>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</si>
  <si>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</si>
  <si>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</si>
  <si>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</si>
  <si>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</si>
  <si>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</si>
  <si>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</si>
  <si>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</si>
  <si>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</si>
  <si>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</si>
  <si>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</si>
  <si>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</si>
  <si>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</si>
  <si>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</si>
  <si>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</si>
  <si>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</si>
  <si>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</si>
  <si>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</si>
  <si>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</si>
  <si>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</si>
  <si>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</si>
  <si>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</si>
  <si>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</si>
  <si>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</si>
  <si>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</si>
  <si>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</si>
  <si>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</si>
  <si>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</si>
  <si>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</si>
  <si>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</si>
  <si>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</si>
  <si>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</si>
  <si>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</si>
  <si>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</si>
  <si>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</si>
  <si>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</si>
  <si>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</si>
  <si>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</si>
  <si>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</si>
  <si>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</si>
  <si>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</si>
  <si>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</si>
  <si>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</si>
  <si>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</si>
  <si>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</si>
  <si>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</si>
  <si>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</si>
  <si>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</si>
  <si>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</si>
  <si>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</si>
  <si>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</si>
  <si>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</si>
  <si>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</si>
  <si>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</si>
  <si>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</si>
  <si>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</si>
  <si>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</si>
  <si>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</si>
  <si>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</si>
  <si>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</si>
  <si>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</si>
  <si>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</si>
  <si>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</si>
  <si>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</si>
  <si>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</si>
  <si>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</si>
  <si>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</si>
  <si>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</si>
  <si>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</si>
  <si>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</si>
  <si>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</si>
  <si>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</si>
  <si>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</si>
  <si>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</si>
  <si>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</si>
  <si>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</si>
  <si>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</si>
  <si>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</si>
  <si>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</si>
  <si>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</si>
  <si>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</si>
  <si>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</si>
  <si>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</si>
  <si>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</si>
  <si>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</si>
  <si>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</si>
  <si>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</si>
  <si>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</si>
  <si>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</si>
  <si>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</si>
  <si>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</si>
  <si>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</si>
  <si>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</si>
  <si>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</si>
  <si>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</si>
  <si>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</si>
  <si>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</si>
  <si>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</si>
  <si>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</si>
  <si>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</si>
  <si>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</si>
  <si>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</si>
  <si>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</si>
  <si>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</si>
  <si>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</si>
  <si>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</si>
  <si>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</si>
  <si>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</si>
  <si>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</si>
  <si>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</si>
  <si>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</si>
  <si>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</si>
  <si>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</si>
  <si>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</si>
  <si>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</si>
  <si>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</si>
  <si>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</si>
  <si>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</si>
  <si>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</si>
  <si>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</si>
  <si>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</si>
  <si>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</si>
  <si>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</si>
  <si>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</si>
  <si>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</si>
  <si>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</si>
  <si>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</si>
  <si>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</si>
  <si>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</si>
  <si>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</si>
  <si>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</si>
  <si>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</si>
  <si>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</si>
  <si>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</si>
  <si>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</si>
  <si>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</si>
  <si>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</si>
  <si>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</si>
  <si>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</si>
  <si>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</si>
  <si>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</si>
  <si>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</si>
  <si>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</si>
  <si>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</si>
  <si>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</si>
  <si>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</si>
  <si>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</si>
  <si>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</si>
  <si>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</si>
  <si>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</si>
  <si>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</si>
  <si>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</si>
  <si>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</si>
  <si>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</si>
  <si>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</si>
  <si>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</si>
  <si>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</si>
  <si>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</si>
  <si>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</si>
  <si>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</si>
  <si>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</si>
  <si>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</si>
  <si>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</si>
  <si>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</si>
  <si>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</si>
  <si>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</si>
  <si>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</si>
  <si>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</si>
  <si>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</si>
  <si>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</si>
  <si>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</si>
  <si>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</si>
  <si>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</si>
  <si>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</si>
  <si>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</si>
  <si>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</si>
  <si>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</si>
  <si>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</si>
  <si>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</si>
  <si>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</si>
  <si>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</si>
  <si>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</si>
  <si>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</si>
  <si>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</si>
  <si>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</si>
  <si>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</si>
  <si>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</si>
  <si>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</si>
  <si>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</si>
  <si>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</si>
  <si>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</si>
  <si>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</si>
  <si>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</si>
  <si>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</si>
  <si>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</si>
  <si>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</si>
  <si>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</si>
  <si>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</si>
  <si>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</si>
  <si>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</si>
  <si>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</si>
  <si>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</si>
  <si>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</si>
  <si>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</si>
  <si>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</si>
  <si>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</si>
  <si>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</si>
  <si>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</si>
  <si>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</si>
  <si>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</si>
  <si>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</si>
  <si>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</si>
  <si>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</si>
  <si>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</si>
  <si>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</si>
  <si>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</si>
  <si>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</si>
  <si>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</si>
  <si>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</si>
  <si>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</si>
  <si>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</si>
  <si>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</si>
  <si>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</si>
  <si>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</si>
  <si>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</si>
  <si>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</si>
  <si>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</si>
  <si>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</si>
  <si>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</si>
  <si>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</si>
  <si>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</si>
  <si>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</si>
  <si>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</si>
  <si>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</si>
  <si>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</si>
  <si>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</si>
  <si>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</si>
  <si>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</si>
  <si>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</si>
  <si>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</si>
  <si>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</si>
  <si>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</si>
  <si>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</si>
  <si>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</si>
  <si>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</si>
  <si>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</si>
  <si>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</si>
  <si>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</si>
  <si>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</si>
  <si>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</si>
  <si>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</si>
  <si>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</si>
  <si>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</si>
  <si>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</si>
  <si>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</si>
  <si>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</si>
  <si>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</si>
  <si>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</si>
  <si>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</si>
  <si>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</si>
  <si>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</si>
  <si>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</si>
  <si>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</si>
  <si>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</si>
  <si>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</si>
  <si>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</si>
  <si>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</si>
  <si>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</si>
  <si>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</si>
  <si>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</si>
  <si>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</si>
  <si>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</si>
  <si>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</si>
  <si>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</si>
  <si>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</si>
  <si>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</si>
  <si>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</si>
  <si>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</si>
  <si>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</si>
  <si>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</si>
  <si>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</si>
  <si>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</si>
  <si>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</si>
  <si>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</si>
  <si>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</si>
  <si>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</si>
  <si>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</si>
  <si>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</si>
  <si>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</si>
  <si>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</si>
  <si>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</si>
  <si>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</si>
  <si>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</si>
  <si>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</si>
  <si>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</si>
  <si>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</si>
  <si>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</si>
  <si>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</si>
  <si>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</si>
  <si>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</si>
  <si>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</si>
  <si>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</si>
  <si>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</si>
  <si>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</si>
  <si>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</si>
  <si>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</si>
  <si>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</si>
  <si>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</si>
  <si>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</si>
  <si>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</si>
  <si>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</si>
  <si>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</si>
  <si>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</si>
  <si>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</si>
  <si>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</si>
  <si>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</si>
  <si>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</si>
  <si>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</si>
  <si>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</si>
  <si>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</si>
  <si>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</si>
  <si>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</si>
  <si>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</si>
  <si>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</si>
  <si>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</si>
  <si>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</si>
  <si>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</si>
  <si>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</si>
  <si>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</si>
  <si>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</si>
  <si>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</si>
  <si>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</si>
  <si>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</si>
  <si>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</si>
  <si>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</si>
  <si>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</si>
  <si>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</si>
  <si>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</si>
  <si>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</si>
  <si>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</si>
  <si>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</si>
  <si>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</si>
  <si>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</si>
  <si>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</si>
  <si>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</si>
  <si>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</si>
  <si>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</si>
  <si>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</si>
  <si>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</si>
  <si>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</si>
  <si>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</si>
  <si>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</si>
  <si>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</si>
  <si>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</si>
  <si>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</si>
  <si>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</si>
  <si>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</si>
  <si>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</si>
  <si>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</si>
  <si>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</si>
  <si>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</si>
  <si>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</si>
  <si>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</si>
  <si>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</si>
  <si>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</si>
  <si>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</si>
  <si>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</si>
  <si>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</si>
  <si>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</si>
  <si>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</si>
  <si>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</si>
  <si>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</si>
  <si>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</si>
  <si>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</si>
  <si>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</si>
  <si>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</si>
  <si>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</si>
  <si>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</si>
  <si>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</si>
  <si>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</si>
  <si>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</si>
  <si>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</si>
  <si>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</si>
  <si>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</si>
  <si>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</si>
  <si>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</si>
  <si>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</si>
  <si>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</si>
  <si>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</si>
  <si>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</si>
  <si>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</si>
  <si>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</si>
  <si>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</si>
  <si>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</si>
  <si>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</si>
  <si>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</si>
  <si>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</si>
  <si>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</si>
  <si>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</si>
  <si>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</si>
  <si>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</si>
  <si>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</si>
  <si>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</si>
  <si>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</si>
  <si>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</si>
  <si>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</si>
  <si>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</si>
  <si>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</si>
  <si>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</si>
  <si>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</si>
  <si>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</si>
  <si>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</si>
  <si>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</si>
  <si>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</si>
  <si>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</si>
  <si>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</si>
  <si>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</si>
  <si>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</si>
  <si>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</si>
  <si>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</si>
  <si>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</si>
  <si>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</si>
  <si>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</si>
  <si>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</si>
  <si>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</si>
  <si>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</si>
  <si>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</si>
  <si>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</si>
  <si>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</si>
  <si>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</si>
  <si>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</si>
  <si>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</si>
  <si>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</si>
  <si>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</si>
  <si>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</si>
  <si>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</si>
  <si>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</si>
  <si>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</si>
  <si>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</si>
  <si>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</si>
  <si>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</si>
  <si>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</si>
  <si>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</si>
  <si>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</si>
  <si>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</si>
  <si>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</si>
  <si>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</si>
  <si>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</si>
  <si>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</si>
  <si>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</si>
  <si>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</si>
  <si>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</si>
  <si>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</si>
  <si>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</si>
  <si>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</si>
  <si>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</si>
  <si>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</si>
  <si>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</si>
  <si>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</si>
  <si>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</si>
  <si>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</si>
  <si>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</si>
  <si>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</si>
  <si>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</si>
  <si>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</si>
  <si>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</si>
  <si>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</si>
  <si>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</si>
  <si>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</si>
  <si>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</si>
  <si>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</si>
  <si>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</si>
  <si>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</si>
  <si>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</si>
  <si>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</si>
  <si>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</si>
  <si>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</si>
  <si>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</si>
  <si>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</si>
  <si>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</si>
  <si>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</si>
  <si>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</si>
  <si>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</si>
  <si>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</si>
  <si>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</si>
  <si>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</si>
  <si>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</si>
  <si>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</si>
  <si>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</si>
  <si>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</si>
  <si>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</si>
  <si>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</si>
  <si>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</si>
  <si>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</si>
  <si>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</si>
  <si>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</si>
  <si>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</si>
  <si>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</si>
  <si>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</si>
  <si>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</si>
  <si>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</si>
  <si>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</si>
  <si>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</si>
  <si>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</si>
  <si>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</si>
  <si>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</si>
  <si>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</si>
  <si>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</si>
  <si>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</si>
  <si>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</si>
  <si>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</si>
  <si>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</si>
  <si>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</si>
  <si>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</si>
  <si>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</si>
  <si>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</si>
  <si>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</si>
  <si>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</si>
  <si>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</si>
  <si>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</si>
  <si>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</si>
  <si>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</si>
  <si>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</si>
  <si>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</si>
  <si>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</si>
  <si>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</si>
  <si>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</si>
  <si>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</si>
  <si>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</si>
  <si>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</si>
  <si>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</si>
  <si>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</si>
  <si>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</si>
  <si>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</si>
  <si>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</si>
  <si>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</si>
  <si>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</si>
  <si>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</si>
  <si>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</si>
  <si>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</si>
  <si>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</si>
  <si>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</si>
  <si>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</si>
  <si>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</si>
  <si>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</si>
  <si>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</si>
  <si>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</si>
  <si>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</si>
  <si>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</si>
  <si>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</si>
  <si>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</si>
  <si>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</si>
  <si>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</si>
  <si>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</si>
  <si>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</si>
  <si>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</si>
  <si>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</si>
  <si>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</si>
  <si>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</si>
  <si>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</si>
  <si>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</si>
  <si>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</si>
  <si>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</si>
  <si>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</si>
  <si>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</si>
  <si>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</si>
  <si>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</si>
  <si>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</si>
  <si>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</si>
  <si>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</si>
  <si>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</si>
  <si>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</si>
  <si>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</si>
  <si>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</si>
  <si>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</si>
  <si>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</si>
  <si>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</si>
  <si>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</si>
  <si>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</si>
  <si>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</si>
  <si>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</si>
  <si>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</si>
  <si>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</si>
  <si>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</si>
  <si>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</si>
  <si>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</si>
  <si>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</si>
  <si>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</si>
  <si>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</si>
  <si>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</si>
  <si>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</si>
  <si>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</si>
  <si>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</si>
  <si>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</si>
  <si>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</si>
  <si>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</si>
  <si>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</si>
  <si>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</si>
  <si>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</si>
  <si>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</si>
  <si>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</si>
  <si>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</si>
  <si>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</si>
  <si>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</si>
  <si>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</si>
  <si>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</si>
  <si>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</si>
  <si>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</si>
  <si>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</si>
  <si>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</si>
  <si>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</si>
  <si>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</si>
  <si>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</si>
  <si>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</si>
  <si>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</si>
  <si>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</si>
  <si>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</si>
  <si>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</si>
  <si>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</si>
  <si>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</si>
  <si>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</si>
  <si>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</si>
  <si>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</si>
  <si>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</si>
  <si>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</si>
  <si>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</si>
  <si>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</si>
  <si>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</si>
  <si>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</si>
  <si>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</si>
  <si>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</si>
  <si>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</si>
  <si>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</si>
  <si>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</si>
  <si>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</si>
  <si>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</si>
  <si>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</si>
  <si>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</si>
  <si>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</si>
  <si>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</si>
  <si>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</si>
  <si>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</si>
  <si>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</si>
  <si>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</si>
  <si>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</si>
  <si>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</si>
  <si>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</si>
  <si>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</si>
  <si>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</si>
  <si>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</si>
  <si>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</si>
  <si>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</si>
  <si>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</si>
  <si>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</si>
  <si>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</si>
  <si>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</si>
  <si>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</si>
  <si>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</si>
  <si>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</si>
  <si>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</si>
  <si>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</si>
  <si>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</si>
  <si>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</si>
  <si>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</si>
  <si>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</si>
  <si>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</si>
  <si>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</si>
  <si>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</si>
  <si>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</si>
  <si>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</si>
  <si>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</si>
  <si>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</si>
  <si>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</si>
  <si>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</si>
  <si>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</si>
  <si>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</si>
  <si>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</si>
  <si>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</si>
  <si>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</si>
  <si>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</si>
  <si>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</si>
  <si>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</si>
  <si>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</si>
  <si>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</si>
  <si>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</si>
  <si>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</si>
  <si>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</si>
  <si>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</si>
  <si>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</si>
  <si>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</si>
  <si>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</si>
  <si>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</si>
  <si>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</si>
  <si>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</si>
  <si>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</si>
  <si>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</si>
  <si>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</si>
  <si>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</si>
  <si>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</si>
  <si>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</si>
  <si>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</si>
  <si>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</si>
  <si>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</si>
  <si>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</si>
  <si>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</si>
  <si>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</si>
  <si>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</si>
  <si>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</si>
  <si>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</si>
  <si>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</si>
  <si>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</si>
  <si>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</si>
  <si>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</si>
  <si>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</si>
  <si>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</si>
  <si>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</si>
  <si>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</si>
  <si>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</si>
  <si>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</si>
  <si>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</si>
  <si>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</si>
  <si>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</si>
  <si>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</si>
  <si>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</si>
  <si>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</si>
  <si>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</si>
  <si>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</si>
  <si>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</si>
  <si>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</si>
  <si>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</si>
  <si>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</si>
  <si>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</si>
  <si>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</si>
  <si>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</si>
  <si>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</si>
  <si>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</si>
  <si>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</si>
  <si>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</si>
  <si>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</si>
  <si>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</si>
  <si>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</si>
  <si>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</si>
  <si>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</si>
  <si>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</si>
  <si>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</si>
  <si>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</si>
  <si>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</si>
  <si>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</si>
  <si>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</si>
  <si>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</si>
  <si>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</si>
  <si>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</si>
  <si>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</si>
  <si>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</si>
  <si>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</si>
  <si>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</si>
  <si>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</si>
  <si>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</si>
  <si>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</si>
  <si>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</si>
  <si>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</si>
  <si>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</si>
  <si>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</si>
  <si>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</si>
  <si>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</si>
  <si>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</si>
  <si>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</si>
  <si>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</si>
  <si>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</si>
  <si>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</si>
  <si>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</si>
  <si>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</si>
  <si>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</si>
  <si>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</si>
  <si>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</si>
  <si>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</si>
  <si>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</si>
  <si>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</si>
  <si>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</si>
  <si>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</si>
  <si>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</si>
  <si>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</si>
  <si>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</si>
  <si>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</si>
  <si>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</si>
  <si>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</si>
  <si>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</si>
  <si>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</si>
  <si>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</si>
  <si>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</si>
  <si>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</si>
  <si>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</si>
  <si>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</si>
  <si>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</si>
  <si>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</si>
  <si>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</si>
  <si>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</si>
  <si>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</si>
  <si>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</si>
  <si>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</si>
  <si>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</si>
  <si>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</si>
  <si>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</si>
  <si>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</si>
  <si>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</si>
  <si>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</si>
  <si>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</si>
  <si>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</si>
  <si>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</si>
  <si>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</si>
  <si>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</si>
  <si>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</si>
  <si>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</si>
  <si>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</si>
  <si>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</si>
  <si>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</si>
  <si>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</si>
  <si>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</si>
  <si>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</si>
  <si>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</si>
  <si>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</si>
  <si>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</si>
  <si>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</si>
  <si>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</si>
  <si>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</si>
  <si>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</si>
  <si>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</si>
  <si>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</si>
  <si>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</si>
  <si>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</si>
  <si>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</si>
  <si>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</si>
  <si>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</si>
  <si>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</si>
  <si>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</si>
  <si>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</si>
  <si>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</si>
  <si>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</si>
  <si>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</si>
  <si>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</si>
  <si>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</si>
  <si>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</si>
  <si>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</si>
  <si>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</si>
  <si>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</si>
  <si>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</si>
  <si>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</si>
  <si>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</si>
  <si>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</si>
  <si>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</si>
  <si>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</si>
  <si>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</si>
  <si>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</si>
  <si>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</si>
  <si>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</si>
  <si>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</si>
  <si>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</si>
  <si>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</si>
  <si>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</si>
  <si>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</si>
  <si>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</si>
  <si>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</si>
  <si>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</si>
  <si>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</si>
  <si>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</si>
  <si>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</si>
  <si>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</si>
  <si>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</si>
  <si>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</si>
  <si>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</si>
  <si>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</si>
  <si>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</si>
  <si>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</si>
  <si>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</si>
  <si>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</si>
  <si>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</si>
  <si>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</si>
  <si>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</si>
  <si>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</si>
  <si>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</si>
  <si>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</si>
  <si>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</si>
  <si>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</si>
  <si>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</si>
  <si>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</si>
  <si>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</si>
  <si>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</si>
  <si>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</si>
  <si>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</si>
  <si>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</si>
  <si>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</si>
  <si>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</si>
  <si>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</si>
  <si>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</si>
  <si>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</si>
  <si>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</si>
  <si>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</si>
  <si>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</si>
  <si>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</si>
  <si>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</si>
  <si>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</si>
  <si>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</si>
  <si>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</si>
  <si>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</si>
  <si>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</si>
  <si>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</si>
  <si>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</si>
  <si>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</si>
  <si>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</si>
  <si>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</si>
  <si>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</si>
  <si>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</si>
  <si>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</si>
  <si>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</si>
  <si>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</si>
  <si>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</si>
  <si>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</si>
  <si>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</si>
  <si>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</si>
  <si>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</si>
  <si>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</si>
  <si>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</si>
  <si>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</si>
  <si>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</si>
  <si>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</si>
  <si>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</si>
  <si>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</si>
  <si>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</si>
  <si>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</si>
  <si>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</si>
  <si>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</si>
  <si>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</si>
  <si>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</si>
  <si>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</si>
  <si>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</si>
  <si>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</si>
  <si>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</si>
  <si>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</si>
  <si>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</si>
  <si>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</si>
  <si>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</si>
  <si>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</si>
  <si>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</si>
  <si>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</si>
  <si>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</si>
  <si>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</si>
  <si>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</si>
  <si>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</si>
  <si>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</si>
  <si>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</si>
  <si>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</si>
  <si>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</si>
  <si>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</si>
  <si>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</si>
  <si>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</si>
  <si>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</si>
  <si>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</si>
  <si>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</si>
  <si>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</si>
  <si>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</si>
  <si>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</si>
  <si>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</si>
  <si>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</si>
  <si>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</si>
  <si>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</si>
  <si>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</si>
  <si>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</si>
  <si>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</si>
  <si>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</si>
  <si>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</si>
  <si>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</si>
  <si>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</si>
  <si>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</si>
  <si>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</si>
  <si>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</si>
  <si>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</si>
  <si>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</si>
  <si>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</si>
  <si>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</si>
  <si>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</si>
  <si>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</si>
  <si>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</si>
  <si>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</si>
  <si>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</si>
  <si>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</si>
  <si>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</si>
  <si>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</si>
  <si>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</si>
  <si>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</si>
  <si>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</si>
  <si>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</si>
  <si>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</si>
  <si>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</si>
  <si>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</si>
  <si>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</si>
  <si>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</si>
  <si>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</si>
  <si>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</si>
  <si>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</si>
  <si>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</si>
  <si>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</si>
  <si>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</si>
  <si>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</si>
  <si>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</si>
  <si>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</si>
  <si>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</si>
  <si>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</si>
  <si>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</si>
  <si>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</si>
  <si>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</si>
  <si>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</si>
  <si>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</si>
  <si>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</si>
  <si>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</si>
  <si>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</si>
  <si>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</si>
  <si>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</si>
  <si>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</si>
  <si>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</si>
  <si>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</si>
  <si>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</si>
  <si>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</si>
  <si>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</si>
  <si>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</si>
  <si>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</si>
  <si>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</si>
  <si>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</si>
  <si>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</si>
  <si>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</si>
  <si>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</si>
  <si>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</si>
  <si>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</si>
  <si>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</si>
  <si>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</si>
  <si>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</si>
  <si>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</si>
  <si>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</si>
  <si>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</si>
  <si>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</si>
  <si>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</si>
  <si>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</si>
  <si>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</si>
  <si>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</si>
  <si>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</si>
  <si>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</si>
  <si>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</si>
  <si>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</si>
  <si>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</si>
  <si>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</si>
  <si>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</si>
  <si>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</si>
  <si>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</si>
  <si>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</si>
  <si>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</si>
  <si>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</si>
  <si>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</si>
  <si>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</si>
  <si>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</si>
  <si>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</si>
  <si>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</si>
  <si>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</si>
  <si>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</si>
  <si>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</si>
  <si>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</si>
  <si>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</si>
  <si>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</si>
  <si>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</si>
  <si>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</si>
  <si>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</si>
  <si>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</si>
  <si>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</si>
  <si>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</si>
  <si>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</si>
  <si>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</si>
  <si>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</si>
  <si>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</si>
  <si>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</si>
  <si>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</si>
  <si>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</si>
  <si>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</si>
  <si>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</si>
  <si>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</si>
  <si>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</si>
  <si>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</si>
  <si>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</si>
  <si>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</si>
  <si>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</si>
  <si>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</si>
  <si>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</si>
  <si>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</si>
  <si>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</si>
  <si>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</si>
  <si>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</si>
  <si>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</si>
  <si>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</si>
  <si>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</si>
  <si>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</si>
  <si>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</si>
  <si>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</si>
  <si>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</si>
  <si>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</si>
  <si>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</si>
  <si>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</si>
  <si>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</si>
  <si>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</si>
  <si>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</si>
  <si>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</si>
  <si>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</si>
  <si>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</si>
  <si>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</si>
  <si>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</si>
  <si>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</si>
  <si>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</si>
  <si>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</si>
  <si>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</si>
  <si>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</si>
  <si>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</si>
  <si>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</si>
  <si>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</si>
  <si>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</si>
  <si>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</si>
  <si>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</si>
  <si>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</si>
  <si>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</si>
  <si>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</si>
  <si>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</si>
  <si>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</si>
  <si>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</si>
  <si>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</si>
  <si>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</si>
  <si>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</si>
  <si>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</si>
  <si>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</si>
  <si>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</si>
  <si>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</si>
  <si>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</si>
  <si>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</si>
  <si>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</si>
  <si>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</si>
  <si>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</si>
  <si>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</si>
  <si>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</si>
  <si>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</si>
  <si>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</si>
  <si>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</si>
  <si>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</si>
  <si>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</si>
  <si>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</si>
  <si>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</si>
  <si>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</si>
  <si>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</si>
  <si>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</si>
  <si>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</si>
  <si>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</si>
  <si>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</si>
  <si>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</si>
  <si>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</si>
  <si>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</si>
  <si>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</si>
  <si>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</si>
  <si>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</si>
  <si>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</si>
  <si>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</si>
  <si>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</si>
  <si>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</si>
  <si>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</si>
  <si>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</si>
  <si>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</si>
  <si>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</si>
  <si>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</si>
  <si>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</si>
  <si>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</si>
  <si>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</si>
  <si>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</si>
  <si>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</si>
  <si>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</si>
  <si>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</si>
  <si>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</si>
  <si>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</si>
  <si>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</si>
  <si>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</si>
  <si>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</si>
  <si>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</si>
  <si>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</si>
  <si>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</si>
  <si>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</si>
  <si>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</si>
  <si>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</si>
  <si>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</si>
  <si>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</si>
  <si>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</si>
  <si>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</si>
  <si>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</si>
  <si>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</si>
  <si>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</si>
  <si>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</si>
  <si>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</si>
  <si>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</si>
  <si>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</si>
  <si>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</si>
  <si>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</si>
  <si>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</si>
  <si>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</si>
  <si>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</si>
  <si>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</si>
  <si>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</si>
  <si>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</si>
  <si>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</si>
  <si>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</si>
  <si>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</si>
  <si>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</si>
  <si>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</si>
  <si>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</si>
  <si>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</si>
  <si>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</si>
  <si>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</si>
  <si>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</si>
  <si>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</si>
  <si>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</si>
  <si>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</si>
  <si>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</si>
  <si>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</si>
  <si>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</si>
  <si>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</si>
  <si>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</si>
  <si>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</si>
  <si>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</si>
  <si>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</si>
  <si>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</si>
  <si>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</si>
  <si>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</si>
  <si>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</si>
  <si>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</si>
  <si>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</si>
  <si>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</si>
  <si>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</si>
  <si>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</si>
  <si>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</si>
  <si>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</si>
  <si>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</si>
  <si>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</si>
  <si>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</si>
  <si>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</si>
  <si>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</si>
  <si>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</si>
  <si>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</si>
  <si>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</si>
  <si>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</si>
  <si>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</si>
  <si>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</si>
  <si>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</si>
  <si>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</si>
  <si>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</si>
  <si>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</si>
  <si>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</si>
  <si>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</si>
  <si>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</si>
  <si>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</si>
  <si>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</si>
  <si>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</si>
  <si>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</si>
  <si>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</si>
  <si>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</si>
  <si>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</si>
  <si>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</si>
  <si>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</si>
  <si>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</si>
  <si>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</si>
  <si>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</si>
  <si>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</si>
  <si>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</si>
  <si>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</si>
  <si>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</si>
  <si>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</si>
  <si>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</si>
  <si>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</si>
  <si>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</si>
  <si>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</si>
  <si>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</si>
  <si>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</si>
  <si>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</si>
  <si>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</si>
  <si>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</si>
  <si>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</si>
  <si>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</si>
  <si>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</si>
  <si>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</si>
  <si>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</si>
  <si>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</si>
  <si>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</si>
  <si>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</si>
  <si>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</si>
  <si>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</si>
  <si>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</si>
  <si>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</si>
  <si>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</si>
  <si>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</si>
  <si>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</si>
  <si>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</si>
  <si>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</si>
  <si>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</si>
  <si>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</si>
  <si>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</si>
  <si>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</si>
  <si>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</si>
  <si>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</si>
  <si>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</si>
  <si>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</si>
  <si>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</si>
  <si>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</si>
  <si>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</si>
  <si>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</si>
  <si>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</si>
  <si>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</si>
  <si>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</si>
  <si>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</si>
  <si>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</si>
  <si>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</si>
  <si>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</si>
  <si>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</si>
  <si>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</si>
  <si>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</si>
  <si>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</si>
  <si>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</si>
  <si>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</si>
  <si>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</si>
  <si>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</si>
  <si>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</si>
  <si>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</si>
  <si>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</si>
  <si>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</si>
  <si>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</si>
  <si>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</si>
  <si>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</si>
  <si>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</si>
  <si>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</si>
  <si>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</si>
  <si>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</si>
  <si>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</si>
  <si>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</si>
  <si>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</si>
  <si>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</si>
  <si>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</si>
  <si>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</si>
  <si>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</si>
  <si>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</si>
  <si>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</si>
  <si>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</si>
  <si>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</si>
  <si>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</si>
  <si>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</si>
  <si>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</si>
  <si>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</si>
  <si>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</si>
  <si>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</si>
  <si>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</si>
  <si>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</si>
  <si>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</si>
  <si>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</si>
  <si>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</si>
  <si>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</si>
  <si>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</si>
  <si>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</si>
  <si>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</si>
  <si>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</si>
  <si>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</si>
  <si>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</si>
  <si>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</si>
  <si>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</si>
  <si>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</si>
  <si>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</si>
  <si>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</si>
  <si>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</si>
  <si>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</si>
  <si>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</si>
  <si>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</si>
  <si>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</si>
  <si>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</si>
  <si>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</si>
  <si>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</si>
  <si>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</si>
  <si>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</si>
  <si>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</si>
  <si>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</si>
  <si>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</si>
  <si>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</si>
  <si>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</si>
  <si>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</si>
  <si>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</si>
  <si>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</si>
  <si>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</si>
  <si>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</si>
  <si>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</si>
  <si>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</si>
  <si>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</si>
  <si>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</si>
  <si>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</si>
  <si>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</si>
  <si>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</si>
  <si>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</si>
  <si>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</si>
  <si>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</si>
  <si>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</si>
  <si>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</si>
  <si>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</si>
  <si>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</si>
  <si>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</si>
  <si>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</si>
  <si>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</si>
  <si>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</si>
  <si>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</si>
  <si>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</si>
  <si>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</si>
  <si>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</si>
  <si>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</si>
  <si>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</si>
  <si>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</si>
  <si>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</si>
  <si>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</si>
  <si>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</si>
  <si>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</si>
  <si>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</si>
  <si>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</si>
  <si>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</si>
  <si>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</si>
  <si>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</si>
  <si>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</si>
  <si>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</si>
  <si>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</si>
  <si>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</si>
  <si>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</si>
  <si>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</si>
  <si>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</si>
  <si>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</si>
  <si>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</si>
  <si>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</si>
  <si>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</si>
  <si>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</si>
  <si>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</si>
  <si>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</si>
  <si>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</si>
  <si>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</si>
  <si>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</si>
  <si>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</si>
  <si>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</si>
  <si>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</si>
  <si>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</si>
  <si>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</si>
  <si>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</si>
  <si>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</si>
  <si>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</si>
  <si>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</si>
  <si>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</si>
  <si>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</si>
  <si>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</si>
  <si>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</si>
  <si>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</si>
  <si>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</si>
  <si>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</si>
  <si>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</si>
  <si>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</si>
  <si>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</si>
  <si>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</si>
  <si>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</si>
  <si>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</si>
  <si>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</si>
  <si>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</si>
  <si>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</si>
  <si>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</si>
  <si>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</si>
  <si>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</si>
  <si>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</si>
  <si>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</si>
  <si>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</si>
  <si>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</si>
  <si>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</si>
  <si>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</si>
  <si>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</si>
  <si>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</si>
  <si>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</si>
  <si>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</si>
  <si>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</si>
  <si>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</si>
  <si>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</si>
  <si>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</si>
  <si>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</si>
  <si>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</si>
  <si>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</si>
  <si>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</si>
  <si>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</si>
  <si>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</si>
  <si>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</si>
  <si>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</si>
  <si>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</si>
  <si>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</si>
  <si>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</si>
  <si>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</si>
  <si>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</si>
  <si>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</si>
  <si>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</si>
  <si>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</si>
  <si>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</si>
  <si>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</si>
  <si>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</si>
  <si>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</si>
  <si>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</si>
  <si>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</si>
  <si>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</si>
  <si>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</si>
  <si>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</si>
  <si>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</si>
  <si>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</si>
  <si>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</si>
  <si>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</si>
  <si>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</si>
  <si>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</si>
  <si>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</si>
  <si>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</si>
  <si>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</si>
  <si>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</si>
  <si>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</si>
  <si>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</si>
  <si>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</si>
  <si>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</si>
  <si>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</si>
  <si>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</si>
  <si>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</si>
  <si>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</si>
  <si>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</si>
  <si>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</si>
  <si>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</si>
  <si>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</si>
  <si>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</si>
  <si>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</si>
  <si>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</si>
  <si>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</si>
  <si>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</si>
  <si>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</si>
  <si>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</si>
  <si>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</si>
  <si>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</si>
  <si>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</si>
  <si>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</si>
  <si>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</si>
  <si>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</si>
  <si>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</si>
  <si>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</si>
  <si>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</si>
  <si>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</si>
  <si>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</si>
  <si>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</si>
  <si>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</si>
  <si>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</si>
  <si>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</si>
  <si>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</si>
  <si>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</si>
  <si>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</si>
  <si>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</si>
  <si>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</si>
  <si>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</si>
  <si>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</si>
  <si>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</si>
  <si>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</si>
  <si>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</si>
  <si>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</si>
  <si>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</si>
  <si>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</si>
  <si>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</si>
  <si>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</si>
  <si>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</si>
  <si>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</si>
  <si>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</si>
  <si>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</si>
  <si>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</si>
  <si>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</si>
  <si>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</si>
  <si>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</si>
  <si>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</si>
  <si>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</si>
  <si>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</si>
  <si>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</si>
  <si>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</si>
  <si>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</si>
  <si>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</si>
  <si>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</si>
  <si>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</si>
  <si>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</si>
  <si>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</si>
  <si>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</si>
  <si>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</si>
  <si>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</si>
  <si>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</si>
  <si>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</si>
  <si>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</si>
  <si>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</si>
  <si>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</si>
  <si>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</si>
  <si>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</si>
  <si>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</si>
  <si>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</si>
  <si>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</si>
  <si>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</si>
  <si>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</si>
  <si>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</si>
  <si>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</si>
  <si>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</si>
  <si>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</si>
  <si>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</si>
  <si>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</si>
  <si>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</si>
  <si>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</si>
  <si>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</si>
  <si>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</si>
  <si>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</si>
  <si>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</si>
  <si>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</si>
  <si>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</si>
  <si>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</si>
  <si>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</si>
  <si>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</si>
  <si>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</si>
  <si>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</si>
  <si>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</si>
  <si>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</si>
  <si>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</si>
  <si>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</si>
  <si>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</si>
  <si>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</si>
  <si>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</si>
  <si>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</si>
  <si>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</si>
  <si>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</si>
  <si>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</si>
  <si>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</si>
  <si>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</si>
  <si>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</si>
  <si>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</si>
  <si>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</si>
  <si>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</si>
  <si>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</si>
  <si>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</si>
  <si>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</si>
  <si>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</si>
  <si>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</si>
  <si>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</si>
  <si>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</si>
  <si>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</si>
  <si>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</si>
  <si>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</si>
  <si>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</si>
  <si>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</si>
  <si>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</si>
  <si>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</si>
  <si>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</si>
  <si>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</si>
  <si>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</si>
  <si>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</si>
  <si>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</si>
  <si>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</si>
  <si>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</si>
  <si>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</si>
  <si>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</si>
  <si>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</si>
  <si>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</si>
  <si>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</si>
  <si>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</si>
  <si>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</si>
  <si>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</si>
  <si>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</si>
  <si>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</si>
  <si>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</si>
  <si>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</si>
  <si>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</si>
  <si>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</si>
  <si>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</si>
  <si>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</si>
  <si>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</si>
  <si>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</si>
  <si>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</si>
  <si>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</si>
  <si>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</si>
  <si>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</si>
  <si>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</si>
  <si>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</si>
  <si>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</si>
  <si>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</si>
  <si>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</si>
  <si>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</si>
  <si>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</si>
  <si>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</si>
  <si>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</si>
  <si>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</si>
  <si>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</si>
  <si>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</si>
  <si>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</si>
  <si>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</si>
  <si>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</si>
  <si>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</si>
  <si>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</si>
  <si>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</si>
  <si>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</si>
  <si>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</si>
  <si>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</si>
  <si>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</si>
  <si>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</si>
  <si>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</si>
  <si>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</si>
  <si>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</si>
  <si>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</si>
  <si>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</si>
  <si>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</si>
  <si>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</si>
  <si>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</si>
  <si>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</si>
  <si>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</si>
  <si>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</si>
  <si>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</si>
  <si>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</si>
  <si>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</si>
  <si>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</si>
  <si>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</si>
  <si>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</si>
  <si>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</si>
  <si>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</si>
  <si>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</si>
  <si>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</si>
  <si>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</si>
  <si>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</si>
  <si>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</si>
  <si>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</si>
  <si>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</si>
  <si>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</si>
  <si>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</si>
  <si>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</si>
  <si>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</si>
  <si>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</si>
  <si>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</si>
  <si>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</si>
  <si>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</si>
  <si>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</si>
  <si>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</si>
  <si>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</si>
  <si>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</si>
  <si>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</si>
  <si>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</si>
  <si>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</si>
  <si>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</si>
  <si>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</si>
  <si>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</si>
  <si>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</si>
  <si>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</si>
  <si>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</si>
  <si>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</si>
  <si>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</si>
  <si>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</si>
  <si>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</si>
  <si>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</si>
  <si>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</si>
  <si>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</si>
  <si>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</si>
  <si>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</si>
  <si>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</si>
  <si>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</si>
  <si>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</si>
  <si>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</si>
  <si>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</si>
  <si>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</si>
  <si>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</si>
  <si>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</si>
  <si>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</si>
  <si>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</si>
  <si>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</si>
  <si>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</si>
  <si>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</si>
  <si>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</si>
  <si>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</si>
  <si>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</si>
  <si>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</si>
  <si>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</si>
  <si>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</si>
  <si>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</si>
  <si>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</si>
  <si>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</si>
  <si>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</si>
  <si>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</si>
  <si>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</si>
  <si>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</si>
  <si>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</si>
  <si>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</si>
  <si>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</si>
  <si>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</si>
  <si>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</si>
  <si>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</si>
  <si>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</si>
  <si>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</si>
  <si>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</si>
  <si>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</si>
  <si>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</si>
  <si>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</si>
  <si>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</si>
  <si>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</si>
  <si>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</si>
  <si>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</si>
  <si>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</si>
  <si>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</si>
  <si>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</si>
  <si>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</si>
  <si>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</si>
  <si>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</si>
  <si>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</si>
  <si>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</si>
  <si>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</si>
  <si>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</si>
  <si>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</si>
  <si>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</si>
  <si>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</si>
  <si>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</si>
  <si>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</si>
  <si>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</si>
  <si>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</si>
  <si>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</si>
  <si>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</si>
  <si>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</si>
  <si>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</si>
  <si>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</si>
  <si>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</si>
  <si>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</si>
  <si>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</si>
  <si>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</si>
  <si>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</si>
  <si>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</si>
  <si>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</si>
  <si>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</si>
  <si>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</si>
  <si>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</si>
  <si>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</si>
  <si>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</si>
  <si>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</si>
  <si>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</si>
  <si>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</si>
  <si>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</si>
  <si>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</si>
  <si>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</si>
  <si>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</si>
  <si>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</si>
  <si>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</si>
  <si>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</si>
  <si>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</si>
  <si>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</si>
  <si>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</si>
  <si>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</si>
  <si>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</si>
  <si>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</si>
  <si>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</si>
  <si>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</si>
  <si>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</si>
  <si>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</si>
  <si>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</si>
  <si>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</si>
  <si>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</si>
  <si>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</si>
  <si>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</si>
  <si>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</si>
  <si>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</si>
  <si>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</si>
  <si>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</si>
  <si>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</si>
  <si>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</si>
  <si>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</si>
  <si>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</si>
  <si>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</si>
  <si>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</si>
  <si>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</si>
  <si>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</si>
  <si>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</si>
  <si>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</si>
  <si>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</si>
  <si>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</si>
  <si>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</si>
  <si>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</si>
  <si>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</si>
  <si>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</si>
  <si>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</si>
  <si>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</si>
  <si>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</si>
  <si>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</si>
  <si>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</si>
  <si>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</si>
  <si>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</si>
  <si>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</si>
  <si>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</si>
  <si>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</si>
  <si>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</si>
  <si>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</si>
  <si>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</si>
  <si>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</si>
  <si>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</si>
  <si>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</si>
  <si>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</si>
  <si>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</si>
  <si>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</si>
  <si>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</si>
  <si>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</si>
  <si>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</si>
  <si>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</si>
  <si>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</si>
  <si>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</si>
  <si>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</si>
  <si>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</si>
  <si>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</si>
  <si>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</si>
  <si>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</si>
  <si>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</si>
  <si>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</si>
  <si>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</si>
  <si>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</si>
  <si>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</si>
  <si>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</si>
  <si>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</si>
  <si>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</si>
  <si>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</si>
  <si>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</si>
  <si>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</si>
  <si>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</si>
  <si>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</si>
  <si>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</si>
  <si>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</si>
  <si>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</si>
  <si>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</si>
  <si>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</si>
  <si>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</si>
  <si>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</si>
  <si>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</si>
  <si>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</si>
  <si>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</si>
  <si>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</si>
  <si>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</si>
  <si>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</si>
  <si>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</si>
  <si>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</si>
  <si>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</si>
  <si>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</si>
  <si>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</si>
  <si>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</si>
  <si>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</si>
  <si>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</si>
  <si>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</si>
  <si>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</si>
  <si>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</si>
  <si>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</si>
  <si>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</si>
  <si>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</si>
  <si>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</si>
  <si>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</si>
  <si>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</si>
  <si>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</si>
  <si>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</si>
  <si>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</si>
  <si>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</si>
  <si>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</si>
  <si>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</si>
  <si>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</si>
  <si>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</si>
  <si>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</si>
  <si>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</si>
  <si>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</si>
  <si>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</si>
  <si>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</si>
  <si>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</si>
  <si>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</si>
  <si>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</si>
  <si>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</si>
  <si>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</si>
  <si>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</si>
  <si>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</si>
  <si>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</si>
  <si>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</si>
  <si>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</si>
  <si>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</si>
  <si>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</si>
  <si>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</si>
  <si>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</si>
  <si>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</si>
  <si>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</si>
  <si>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</si>
  <si>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</si>
  <si>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</si>
  <si>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</si>
  <si>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</si>
  <si>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</si>
  <si>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</si>
  <si>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</si>
  <si>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</si>
  <si>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</si>
  <si>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</si>
  <si>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</si>
  <si>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</si>
  <si>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</si>
  <si>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</si>
  <si>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</si>
  <si>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</si>
  <si>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</si>
  <si>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</si>
  <si>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</si>
  <si>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</si>
  <si>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</si>
  <si>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</si>
  <si>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</si>
  <si>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</si>
  <si>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</si>
  <si>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</si>
  <si>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</si>
  <si>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</si>
  <si>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</si>
  <si>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</si>
  <si>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</si>
  <si>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</si>
  <si>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</si>
  <si>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</si>
  <si>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</si>
  <si>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</si>
  <si>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</si>
  <si>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</si>
  <si>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</si>
  <si>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</si>
  <si>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</si>
  <si>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</si>
  <si>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</si>
  <si>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</si>
  <si>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</si>
  <si>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</si>
  <si>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</si>
  <si>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</si>
  <si>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</si>
  <si>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</si>
  <si>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</si>
  <si>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</si>
  <si>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</si>
  <si>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</si>
  <si>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</si>
  <si>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</si>
  <si>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</si>
  <si>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</si>
  <si>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</si>
  <si>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</si>
  <si>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</si>
  <si>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</si>
  <si>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</si>
  <si>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</si>
  <si>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</si>
  <si>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</si>
  <si>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</si>
  <si>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</si>
  <si>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</si>
  <si>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</si>
  <si>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</si>
  <si>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</si>
  <si>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</si>
  <si>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</si>
  <si>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</si>
  <si>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</si>
  <si>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</si>
  <si>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</si>
  <si>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</si>
  <si>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</si>
  <si>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</si>
  <si>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</si>
  <si>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</si>
  <si>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</si>
  <si>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</si>
  <si>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</si>
  <si>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</si>
  <si>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</si>
  <si>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</si>
  <si>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</si>
  <si>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</si>
  <si>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</si>
  <si>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</si>
  <si>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</si>
  <si>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</si>
  <si>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</si>
  <si>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</si>
  <si>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</si>
  <si>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</si>
  <si>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</si>
  <si>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</si>
  <si>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</si>
  <si>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</si>
  <si>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</si>
  <si>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</si>
  <si>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</si>
  <si>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</si>
  <si>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</si>
  <si>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</si>
  <si>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</si>
  <si>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</si>
  <si>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</si>
  <si>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</si>
  <si>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</si>
  <si>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</si>
  <si>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</si>
  <si>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</si>
  <si>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</si>
  <si>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</si>
  <si>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</si>
  <si>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</si>
  <si>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</si>
  <si>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</si>
  <si>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</si>
  <si>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</si>
  <si>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</si>
  <si>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</si>
  <si>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</si>
  <si>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</si>
  <si>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</si>
  <si>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</si>
  <si>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</si>
  <si>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</si>
  <si>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</si>
  <si>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</si>
  <si>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</si>
  <si>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</si>
  <si>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</si>
  <si>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</si>
  <si>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</si>
  <si>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</si>
  <si>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</si>
  <si>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</si>
  <si>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</si>
  <si>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</si>
  <si>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</si>
  <si>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</si>
  <si>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</si>
  <si>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</si>
  <si>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</si>
  <si>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</si>
  <si>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</si>
  <si>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</si>
  <si>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</si>
  <si>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</si>
  <si>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</si>
  <si>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</si>
  <si>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</si>
  <si>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</si>
  <si>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</si>
  <si>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</si>
  <si>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</si>
  <si>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</si>
  <si>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</si>
  <si>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</si>
  <si>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</si>
  <si>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</si>
  <si>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</si>
  <si>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</si>
  <si>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</si>
  <si>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</si>
  <si>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</si>
  <si>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</si>
  <si>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</si>
  <si>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</si>
  <si>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</si>
  <si>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</si>
  <si>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</si>
  <si>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</si>
  <si>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</si>
  <si>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</si>
  <si>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</si>
  <si>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</si>
  <si>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</si>
  <si>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</si>
  <si>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</si>
  <si>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</si>
  <si>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</si>
  <si>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</si>
  <si>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</si>
  <si>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</si>
  <si>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</si>
  <si>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</si>
  <si>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</si>
  <si>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</si>
  <si>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</si>
  <si>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</si>
  <si>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</si>
  <si>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</si>
  <si>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</si>
  <si>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</si>
  <si>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</si>
  <si>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</si>
  <si>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</si>
  <si>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</si>
  <si>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</si>
  <si>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</si>
  <si>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</si>
  <si>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</si>
  <si>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</si>
  <si>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</si>
  <si>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</si>
  <si>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</si>
  <si>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</si>
  <si>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</si>
  <si>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</si>
  <si>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</si>
  <si>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</si>
  <si>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</si>
  <si>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</si>
  <si>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</si>
  <si>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</si>
  <si>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</si>
  <si>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</si>
  <si>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</si>
  <si>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</si>
  <si>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</si>
  <si>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</si>
  <si>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</si>
  <si>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</si>
  <si>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</si>
  <si>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</si>
  <si>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</si>
  <si>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</si>
  <si>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</si>
  <si>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</si>
  <si>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</si>
  <si>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</si>
  <si>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</si>
  <si>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</si>
  <si>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</si>
  <si>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</si>
  <si>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</si>
  <si>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</si>
  <si>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</si>
  <si>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</si>
  <si>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</si>
  <si>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</si>
  <si>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</si>
  <si>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</si>
  <si>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</si>
  <si>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</si>
  <si>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</si>
  <si>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</si>
  <si>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</si>
  <si>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</si>
  <si>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</si>
  <si>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</si>
  <si>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</si>
  <si>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</si>
  <si>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</si>
  <si>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</si>
  <si>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</si>
  <si>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</si>
  <si>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</si>
  <si>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</si>
  <si>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</si>
  <si>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</si>
  <si>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</si>
  <si>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</si>
  <si>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</si>
  <si>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</si>
  <si>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</si>
  <si>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</si>
  <si>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</si>
  <si>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</si>
  <si>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</si>
  <si>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</si>
  <si>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</si>
  <si>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</si>
  <si>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</si>
  <si>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</si>
  <si>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</si>
  <si>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</si>
  <si>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</si>
  <si>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</si>
  <si>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</si>
  <si>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</si>
  <si>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</si>
  <si>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</si>
  <si>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</si>
  <si>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</si>
  <si>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</si>
  <si>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</si>
  <si>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</si>
  <si>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</si>
  <si>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</si>
  <si>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</si>
  <si>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</si>
  <si>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</si>
  <si>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</si>
  <si>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</si>
  <si>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</si>
  <si>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</si>
  <si>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</si>
  <si>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</si>
  <si>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</si>
  <si>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</si>
  <si>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</si>
  <si>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</si>
  <si>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</si>
  <si>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</si>
  <si>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</si>
  <si>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</si>
  <si>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</si>
  <si>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</si>
  <si>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</si>
  <si>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</si>
  <si>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</si>
  <si>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</si>
  <si>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</si>
  <si>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</si>
  <si>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</si>
  <si>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</si>
  <si>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</si>
  <si>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</si>
  <si>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</si>
  <si>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</si>
  <si>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</si>
  <si>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</si>
  <si>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</si>
  <si>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</si>
  <si>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</si>
  <si>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</si>
  <si>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</si>
  <si>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</si>
  <si>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</si>
  <si>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</si>
  <si>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</si>
  <si>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</si>
  <si>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</si>
  <si>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</si>
  <si>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</si>
  <si>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</si>
  <si>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</si>
  <si>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</si>
  <si>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</si>
  <si>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</si>
  <si>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</si>
  <si>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</si>
  <si>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</si>
  <si>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</si>
  <si>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</si>
  <si>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</si>
  <si>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</si>
  <si>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</si>
  <si>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</si>
  <si>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</si>
  <si>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</si>
  <si>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</si>
  <si>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</si>
  <si>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</si>
  <si>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</si>
  <si>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</si>
  <si>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</si>
  <si>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</si>
  <si>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</si>
  <si>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</si>
  <si>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</si>
  <si>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</si>
  <si>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</si>
  <si>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</si>
  <si>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</si>
  <si>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</si>
  <si>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</si>
  <si>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</si>
  <si>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</si>
  <si>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</si>
  <si>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</si>
  <si>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</si>
  <si>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</si>
  <si>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</si>
  <si>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</si>
  <si>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</si>
  <si>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</si>
  <si>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</si>
  <si>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</si>
  <si>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</si>
  <si>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</si>
  <si>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</si>
  <si>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</si>
  <si>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</si>
  <si>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</si>
  <si>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</si>
  <si>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</si>
  <si>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</si>
  <si>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</si>
  <si>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</si>
  <si>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</si>
  <si>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</si>
  <si>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</si>
  <si>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</si>
  <si>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</si>
  <si>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</si>
  <si>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</si>
  <si>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</si>
  <si>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</si>
  <si>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</si>
  <si>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</si>
  <si>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</si>
  <si>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</si>
  <si>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</si>
  <si>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</si>
  <si>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</si>
  <si>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</si>
  <si>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</si>
  <si>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</si>
  <si>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</si>
  <si>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</si>
  <si>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</si>
  <si>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</si>
  <si>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</si>
  <si>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</si>
  <si>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</si>
  <si>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</si>
  <si>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</si>
  <si>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</si>
  <si>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</si>
  <si>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</si>
  <si>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</si>
  <si>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</si>
  <si>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</si>
  <si>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</si>
  <si>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</si>
  <si>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</si>
  <si>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</si>
  <si>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</si>
  <si>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</si>
  <si>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</si>
  <si>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</si>
  <si>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</si>
  <si>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</si>
  <si>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</si>
  <si>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</si>
  <si>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</si>
  <si>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</si>
  <si>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</si>
  <si>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</si>
  <si>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</si>
  <si>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</si>
  <si>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</si>
  <si>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</si>
  <si>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</si>
  <si>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</si>
  <si>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</si>
  <si>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</si>
  <si>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</si>
  <si>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</si>
  <si>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</si>
  <si>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</si>
  <si>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</si>
  <si>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</si>
  <si>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</si>
  <si>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</si>
  <si>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</si>
  <si>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</si>
  <si>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</si>
  <si>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</si>
  <si>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</si>
  <si>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</si>
  <si>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</si>
  <si>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</si>
  <si>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</si>
  <si>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</si>
  <si>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</si>
  <si>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</si>
  <si>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</si>
  <si>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</si>
  <si>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</si>
  <si>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</si>
  <si>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</si>
  <si>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</si>
  <si>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</si>
  <si>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</si>
  <si>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</si>
  <si>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</si>
  <si>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</si>
  <si>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</si>
  <si>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</si>
  <si>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</si>
  <si>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</si>
  <si>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</si>
  <si>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</si>
  <si>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</si>
  <si>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</si>
  <si>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</si>
  <si>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</si>
  <si>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</si>
  <si>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</si>
  <si>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</si>
  <si>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</si>
  <si>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</si>
  <si>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</si>
  <si>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</si>
  <si>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</si>
  <si>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</si>
  <si>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</si>
  <si>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</si>
  <si>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</si>
  <si>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</si>
  <si>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</si>
  <si>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</si>
  <si>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</si>
  <si>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</si>
  <si>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</si>
  <si>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</si>
  <si>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</si>
  <si>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</si>
  <si>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</si>
  <si>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</si>
  <si>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</si>
  <si>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</si>
  <si>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</si>
  <si>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</si>
  <si>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</si>
  <si>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</si>
  <si>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</si>
  <si>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</si>
  <si>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</si>
  <si>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</si>
  <si>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</si>
  <si>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</si>
  <si>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</si>
  <si>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</si>
  <si>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</si>
  <si>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</si>
  <si>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</si>
  <si>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</si>
  <si>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</si>
  <si>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</si>
  <si>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</si>
  <si>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</si>
  <si>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</si>
  <si>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</si>
  <si>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</si>
  <si>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</si>
  <si>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</si>
  <si>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</si>
  <si>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</si>
  <si>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</si>
  <si>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</si>
  <si>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</si>
  <si>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</si>
  <si>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</si>
  <si>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</si>
  <si>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</si>
  <si>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</si>
  <si>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</si>
  <si>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</si>
  <si>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</si>
  <si>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</si>
  <si>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</si>
  <si>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</si>
  <si>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</si>
  <si>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</si>
  <si>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</si>
  <si>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</si>
  <si>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</si>
  <si>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</si>
  <si>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</si>
  <si>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</si>
  <si>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</si>
  <si>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</si>
  <si>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</si>
  <si>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</si>
  <si>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</si>
  <si>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</si>
  <si>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</si>
  <si>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</si>
  <si>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</si>
  <si>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</si>
  <si>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</si>
  <si>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</si>
  <si>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</si>
  <si>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</si>
  <si>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</si>
  <si>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</si>
  <si>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</si>
  <si>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</si>
  <si>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</si>
  <si>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</si>
  <si>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</si>
  <si>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</si>
  <si>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</si>
  <si>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</si>
  <si>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</si>
  <si>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</si>
  <si>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</si>
  <si>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</si>
  <si>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</si>
  <si>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</si>
  <si>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</si>
  <si>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</si>
  <si>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</si>
  <si>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</si>
  <si>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</si>
  <si>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</si>
  <si>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</si>
  <si>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</si>
  <si>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</si>
  <si>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</si>
  <si>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</si>
  <si>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</si>
  <si>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</si>
  <si>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</si>
  <si>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</si>
  <si>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</si>
  <si>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</si>
  <si>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</si>
  <si>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</si>
  <si>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</si>
  <si>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</si>
  <si>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</si>
  <si>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</si>
  <si>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</si>
  <si>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</si>
  <si>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</si>
  <si>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</si>
  <si>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</si>
  <si>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</si>
  <si>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</si>
  <si>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</si>
  <si>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</si>
  <si>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</si>
  <si>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</si>
  <si>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</si>
  <si>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</si>
  <si>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</si>
  <si>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</si>
  <si>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</si>
  <si>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</si>
  <si>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</si>
  <si>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</si>
  <si>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</si>
  <si>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</si>
  <si>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</si>
  <si>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</si>
  <si>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</si>
  <si>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</si>
  <si>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</si>
  <si>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</si>
  <si>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</si>
  <si>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</si>
  <si>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</si>
  <si>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</si>
  <si>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</si>
  <si>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</si>
  <si>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</si>
  <si>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</si>
  <si>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</si>
  <si>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</si>
  <si>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</si>
  <si>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</si>
  <si>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</si>
  <si>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</si>
  <si>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</si>
  <si>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</si>
  <si>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</si>
  <si>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</si>
  <si>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</si>
  <si>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</si>
  <si>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</si>
  <si>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</si>
  <si>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</si>
  <si>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</si>
  <si>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</si>
  <si>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</si>
  <si>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</si>
  <si>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</si>
  <si>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</si>
  <si>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</si>
  <si>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</si>
  <si>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</si>
  <si>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</si>
  <si>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</si>
  <si>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</si>
  <si>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</si>
  <si>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</si>
  <si>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</si>
  <si>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</si>
  <si>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</si>
  <si>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</si>
  <si>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</si>
  <si>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</si>
  <si>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</si>
  <si>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</si>
  <si>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</si>
  <si>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</si>
  <si>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</si>
  <si>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</si>
  <si>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</si>
  <si>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</si>
  <si>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</si>
  <si>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</si>
  <si>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</si>
  <si>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</si>
  <si>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</si>
  <si>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</si>
  <si>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</si>
  <si>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</si>
  <si>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</si>
  <si>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</si>
  <si>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</si>
  <si>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</si>
  <si>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</si>
  <si>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</si>
  <si>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</si>
  <si>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</si>
  <si>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</si>
  <si>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</si>
  <si>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</si>
  <si>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</si>
  <si>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</si>
  <si>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</si>
  <si>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</si>
  <si>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</si>
  <si>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</si>
  <si>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</si>
  <si>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</si>
  <si>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</si>
  <si>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</si>
  <si>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</si>
  <si>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</si>
  <si>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</si>
  <si>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</si>
  <si>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</si>
  <si>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</si>
  <si>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</si>
  <si>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</si>
  <si>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</si>
  <si>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</si>
  <si>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</si>
  <si>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</si>
  <si>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</si>
  <si>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</si>
  <si>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</si>
  <si>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</si>
  <si>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</si>
  <si>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</si>
  <si>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</si>
  <si>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</si>
  <si>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</si>
  <si>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</si>
  <si>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</si>
  <si>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</si>
  <si>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</si>
  <si>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</si>
  <si>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</si>
  <si>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</si>
  <si>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</si>
  <si>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</si>
  <si>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</si>
  <si>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</si>
  <si>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</si>
  <si>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</si>
  <si>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</si>
  <si>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</si>
  <si>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</si>
  <si>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</si>
  <si>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</si>
  <si>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</si>
  <si>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</si>
  <si>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</si>
  <si>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</si>
  <si>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</si>
  <si>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</si>
  <si>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</si>
  <si>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</si>
  <si>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</si>
  <si>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</si>
  <si>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</si>
  <si>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</si>
  <si>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</si>
  <si>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</si>
  <si>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</si>
  <si>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</si>
  <si>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</si>
  <si>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</si>
  <si>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</si>
  <si>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</si>
  <si>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</si>
  <si>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</si>
  <si>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</si>
  <si>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</si>
  <si>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</si>
  <si>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</si>
  <si>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</si>
  <si>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</si>
  <si>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</si>
  <si>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</si>
  <si>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</si>
  <si>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</si>
  <si>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</si>
  <si>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</si>
  <si>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</si>
  <si>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</si>
  <si>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</si>
  <si>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</si>
  <si>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</si>
  <si>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</si>
  <si>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</si>
  <si>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</si>
  <si>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</si>
  <si>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</si>
  <si>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</si>
  <si>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</si>
  <si>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</si>
  <si>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</si>
  <si>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</si>
  <si>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</si>
  <si>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</si>
  <si>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</si>
  <si>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</si>
  <si>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</si>
  <si>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</si>
  <si>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</si>
  <si>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</si>
  <si>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</si>
  <si>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</si>
  <si>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</si>
  <si>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</si>
  <si>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</si>
  <si>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</si>
  <si>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</si>
  <si>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</si>
  <si>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</si>
  <si>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</si>
  <si>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</si>
  <si>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</si>
  <si>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</si>
  <si>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</si>
  <si>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</si>
  <si>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</si>
  <si>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</si>
  <si>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</si>
  <si>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</si>
  <si>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</si>
  <si>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</si>
  <si>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</si>
  <si>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</si>
  <si>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</si>
  <si>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</si>
  <si>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</si>
  <si>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</si>
  <si>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</si>
  <si>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</si>
  <si>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</si>
  <si>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</si>
  <si>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</si>
  <si>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</si>
  <si>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</si>
  <si>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</si>
  <si>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</si>
  <si>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</si>
  <si>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</si>
  <si>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</si>
  <si>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</si>
  <si>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</si>
  <si>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</si>
  <si>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</si>
  <si>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</si>
  <si>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</si>
  <si>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</si>
  <si>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</si>
  <si>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</si>
  <si>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</si>
  <si>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</si>
  <si>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</si>
  <si>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</si>
  <si>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</si>
  <si>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</si>
  <si>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</si>
  <si>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</si>
  <si>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</si>
  <si>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</si>
  <si>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</si>
  <si>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</si>
  <si>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</si>
  <si>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</si>
  <si>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</si>
  <si>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</si>
  <si>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</si>
  <si>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</si>
  <si>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</si>
  <si>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</si>
  <si>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</si>
  <si>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</si>
  <si>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</si>
  <si>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</si>
  <si>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</si>
  <si>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</si>
  <si>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</si>
  <si>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</si>
  <si>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</si>
  <si>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</si>
  <si>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</si>
  <si>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</si>
  <si>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</si>
  <si>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</si>
  <si>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</si>
  <si>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</si>
  <si>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</si>
  <si>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</si>
  <si>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</si>
  <si>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</si>
  <si>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</si>
  <si>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</si>
  <si>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</si>
  <si>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</si>
  <si>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</si>
  <si>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</si>
  <si>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</si>
  <si>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</si>
  <si>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</si>
  <si>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</si>
  <si>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</si>
  <si>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</si>
  <si>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</si>
  <si>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</si>
  <si>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</si>
  <si>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</si>
  <si>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</si>
  <si>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</si>
  <si>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</si>
  <si>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</si>
  <si>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</si>
  <si>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</si>
  <si>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</si>
  <si>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</si>
  <si>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</si>
  <si>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</si>
  <si>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</si>
  <si>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</si>
  <si>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</si>
  <si>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</si>
  <si>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</si>
  <si>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</si>
  <si>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</si>
  <si>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</si>
  <si>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</si>
  <si>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</si>
  <si>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</si>
  <si>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</si>
  <si>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</si>
  <si>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</si>
  <si>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</si>
  <si>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</si>
  <si>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</si>
  <si>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</si>
  <si>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</si>
  <si>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</si>
  <si>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</si>
  <si>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</si>
  <si>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</si>
  <si>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</si>
  <si>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</si>
  <si>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</si>
  <si>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</si>
  <si>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</si>
  <si>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</si>
  <si>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</si>
  <si>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</si>
  <si>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</si>
  <si>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</si>
  <si>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</si>
  <si>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</si>
  <si>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</si>
  <si>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</si>
  <si>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</si>
  <si>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</si>
  <si>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</si>
  <si>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</si>
  <si>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</si>
  <si>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</si>
  <si>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</si>
  <si>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</si>
  <si>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</si>
  <si>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</si>
  <si>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</si>
  <si>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</si>
  <si>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</si>
  <si>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</si>
  <si>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</si>
  <si>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</si>
  <si>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</si>
  <si>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</si>
  <si>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</si>
  <si>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</si>
  <si>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</si>
  <si>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</si>
  <si>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</si>
  <si>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</si>
  <si>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</si>
  <si>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</si>
  <si>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</si>
  <si>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</si>
  <si>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</si>
  <si>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</si>
  <si>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</si>
  <si>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</si>
  <si>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</si>
  <si>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</si>
  <si>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</si>
  <si>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</si>
  <si>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</si>
  <si>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</si>
  <si>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</si>
  <si>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</si>
  <si>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</si>
  <si>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</si>
  <si>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</si>
  <si>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</si>
  <si>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</si>
  <si>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</si>
  <si>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</si>
  <si>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</si>
  <si>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</si>
  <si>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</si>
  <si>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</si>
  <si>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</si>
  <si>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</si>
  <si>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</si>
  <si>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</si>
  <si>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</si>
  <si>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</si>
  <si>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</si>
  <si>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</si>
  <si>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</si>
  <si>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</si>
  <si>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</si>
  <si>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</si>
  <si>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</si>
  <si>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</si>
  <si>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</si>
  <si>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</si>
  <si>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</si>
  <si>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</si>
  <si>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</si>
  <si>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</si>
  <si>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</si>
  <si>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</si>
  <si>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</si>
  <si>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</si>
  <si>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</si>
  <si>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</si>
  <si>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</si>
  <si>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</si>
  <si>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</si>
  <si>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</si>
  <si>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</si>
  <si>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</si>
  <si>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</si>
  <si>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</si>
  <si>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</si>
  <si>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</si>
  <si>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</si>
  <si>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</si>
  <si>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</si>
  <si>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</si>
  <si>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</si>
  <si>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</si>
  <si>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</si>
  <si>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</si>
  <si>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</si>
  <si>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</si>
  <si>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</si>
  <si>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</si>
  <si>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</si>
  <si>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</si>
  <si>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</si>
  <si>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</si>
  <si>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</si>
  <si>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</si>
  <si>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</si>
  <si>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</si>
  <si>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</si>
  <si>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</si>
  <si>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</si>
  <si>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</si>
  <si>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</si>
  <si>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</si>
  <si>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</si>
  <si>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</si>
  <si>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</si>
  <si>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</si>
  <si>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</si>
  <si>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</si>
  <si>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</si>
  <si>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</si>
  <si>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</si>
  <si>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</si>
  <si>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</si>
  <si>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</si>
  <si>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</si>
  <si>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</si>
  <si>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</si>
  <si>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</si>
  <si>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</si>
  <si>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</si>
  <si>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</si>
  <si>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</si>
  <si>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</si>
  <si>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</si>
  <si>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</si>
  <si>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</si>
  <si>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</si>
  <si>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</si>
  <si>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</si>
  <si>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</si>
  <si>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</si>
  <si>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</si>
  <si>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</si>
  <si>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</si>
  <si>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</si>
  <si>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</si>
  <si>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</si>
  <si>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</si>
  <si>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</si>
  <si>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</si>
  <si>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</si>
  <si>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</si>
  <si>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</si>
  <si>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</si>
  <si>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</si>
  <si>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</si>
  <si>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</si>
  <si>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</si>
  <si>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</si>
  <si>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</si>
  <si>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</si>
  <si>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</si>
  <si>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</si>
  <si>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</si>
  <si>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</si>
  <si>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</si>
  <si>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</si>
  <si>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</si>
  <si>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</si>
  <si>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</si>
  <si>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</si>
  <si>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</si>
  <si>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</si>
  <si>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</si>
  <si>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</si>
  <si>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</si>
  <si>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</si>
  <si>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</si>
  <si>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</si>
  <si>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</si>
  <si>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</si>
  <si>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</si>
  <si>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</si>
  <si>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</si>
  <si>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</si>
  <si>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</si>
  <si>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</si>
  <si>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</si>
  <si>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</si>
  <si>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</si>
  <si>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</si>
  <si>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</si>
  <si>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</si>
  <si>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</si>
  <si>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</si>
  <si>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</si>
  <si>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</si>
  <si>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</si>
  <si>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</si>
  <si>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</si>
  <si>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</si>
  <si>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</si>
  <si>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</si>
  <si>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</si>
  <si>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</si>
  <si>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</si>
  <si>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</si>
  <si>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</si>
  <si>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</si>
  <si>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</si>
  <si>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</si>
  <si>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</si>
  <si>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</si>
  <si>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</si>
  <si>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</si>
  <si>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</si>
  <si>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</si>
  <si>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</si>
  <si>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</si>
  <si>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</si>
  <si>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</si>
  <si>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</si>
  <si>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</si>
  <si>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</si>
  <si>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</si>
  <si>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</si>
  <si>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</si>
  <si>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</si>
  <si>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</si>
  <si>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</si>
  <si>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</si>
  <si>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</si>
  <si>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</si>
  <si>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</si>
  <si>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</si>
  <si>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</si>
  <si>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</si>
  <si>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</si>
  <si>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</si>
  <si>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</si>
  <si>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</si>
  <si>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</si>
  <si>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</si>
  <si>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</si>
  <si>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</si>
  <si>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</si>
  <si>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</si>
  <si>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</si>
  <si>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</si>
  <si>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</si>
  <si>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</si>
  <si>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</si>
  <si>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</si>
  <si>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</si>
  <si>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</si>
  <si>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</si>
  <si>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</si>
  <si>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</si>
  <si>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</si>
  <si>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</si>
  <si>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</si>
  <si>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</si>
  <si>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</si>
  <si>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</si>
  <si>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</si>
  <si>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</si>
  <si>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</si>
  <si>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</si>
  <si>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</si>
  <si>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</si>
  <si>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</si>
  <si>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</si>
  <si>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</si>
  <si>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</si>
  <si>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</si>
  <si>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</si>
  <si>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</si>
  <si>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</si>
  <si>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</si>
  <si>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</si>
  <si>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</si>
  <si>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</si>
  <si>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</si>
  <si>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</si>
  <si>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</si>
  <si>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</si>
  <si>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</si>
  <si>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</si>
  <si>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</si>
  <si>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</si>
  <si>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</si>
  <si>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</si>
  <si>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</si>
  <si>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</si>
  <si>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</si>
  <si>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</si>
  <si>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</si>
  <si>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</si>
  <si>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</si>
  <si>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</si>
  <si>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</si>
  <si>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</si>
  <si>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</si>
  <si>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</si>
  <si>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</si>
  <si>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</si>
  <si>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</si>
  <si>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</si>
  <si>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</si>
  <si>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</si>
  <si>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</si>
  <si>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</si>
  <si>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</si>
  <si>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</si>
  <si>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</si>
  <si>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</si>
  <si>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</si>
  <si>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</si>
  <si>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</si>
  <si>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</si>
  <si>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</si>
  <si>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</si>
  <si>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</si>
  <si>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</si>
  <si>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</si>
  <si>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</si>
  <si>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</si>
  <si>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</si>
  <si>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</si>
  <si>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</si>
  <si>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</si>
  <si>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</si>
  <si>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</si>
  <si>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</si>
  <si>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</si>
  <si>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</si>
  <si>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</si>
  <si>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</si>
  <si>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</si>
  <si>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</si>
  <si>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</si>
  <si>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</si>
  <si>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</si>
  <si>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</si>
  <si>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</si>
  <si>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</si>
  <si>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</si>
  <si>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</si>
  <si>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</si>
  <si>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</si>
  <si>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</si>
  <si>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</si>
  <si>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</si>
  <si>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</si>
  <si>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</si>
  <si>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</si>
  <si>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</si>
  <si>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</si>
  <si>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</si>
  <si>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</si>
  <si>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</si>
  <si>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</si>
  <si>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</si>
  <si>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</si>
  <si>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</si>
  <si>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</si>
  <si>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</si>
  <si>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</si>
  <si>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</si>
  <si>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</si>
  <si>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</si>
  <si>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</si>
  <si>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</si>
  <si>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</si>
  <si>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</si>
  <si>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</si>
  <si>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</si>
  <si>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</si>
  <si>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</si>
  <si>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</si>
  <si>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</si>
  <si>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</si>
  <si>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</si>
  <si>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</si>
  <si>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</si>
  <si>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</si>
  <si>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</si>
  <si>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</si>
  <si>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</si>
  <si>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</si>
  <si>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</si>
  <si>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</si>
  <si>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</si>
  <si>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</si>
  <si>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</si>
  <si>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</si>
  <si>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</si>
  <si>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</si>
  <si>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</si>
  <si>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</si>
  <si>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</si>
  <si>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</si>
  <si>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</si>
  <si>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</si>
  <si>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</si>
  <si>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</si>
  <si>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</si>
  <si>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</si>
  <si>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</si>
  <si>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</si>
  <si>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</si>
  <si>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</si>
  <si>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</si>
  <si>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</si>
  <si>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</si>
  <si>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</si>
  <si>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</si>
  <si>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</si>
  <si>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</si>
  <si>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</si>
  <si>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</si>
  <si>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</si>
  <si>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</si>
  <si>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</si>
  <si>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</si>
  <si>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</si>
  <si>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</si>
  <si>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</si>
  <si>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</si>
  <si>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</si>
  <si>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</si>
  <si>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</si>
  <si>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</si>
  <si>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</si>
  <si>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</si>
  <si>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</si>
  <si>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</si>
  <si>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</si>
  <si>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</si>
  <si>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</si>
  <si>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</si>
  <si>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</si>
  <si>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</si>
  <si>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</si>
  <si>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</si>
  <si>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</si>
  <si>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</si>
  <si>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</si>
  <si>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</si>
  <si>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</si>
  <si>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</si>
  <si>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</si>
  <si>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</si>
  <si>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</si>
  <si>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</si>
  <si>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</si>
  <si>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</si>
  <si>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</si>
  <si>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</si>
  <si>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</si>
  <si>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</si>
  <si>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</si>
  <si>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</si>
  <si>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</si>
  <si>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</si>
  <si>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</si>
  <si>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</si>
  <si>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</si>
  <si>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</si>
  <si>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</si>
  <si>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</si>
  <si>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</si>
  <si>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</si>
  <si>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</si>
  <si>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</si>
  <si>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</si>
  <si>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</si>
  <si>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</si>
  <si>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</si>
  <si>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</si>
  <si>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</si>
  <si>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</si>
  <si>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</si>
  <si>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</si>
  <si>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</si>
  <si>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</si>
  <si>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</si>
  <si>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</si>
  <si>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</si>
  <si>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</si>
  <si>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</si>
  <si>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</si>
  <si>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</si>
  <si>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</si>
  <si>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</si>
  <si>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</si>
  <si>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</si>
  <si>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</si>
  <si>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</si>
  <si>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</si>
  <si>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</si>
  <si>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</si>
  <si>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</si>
  <si>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</si>
  <si>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</si>
  <si>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</si>
  <si>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</si>
  <si>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</si>
  <si>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</si>
  <si>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</si>
  <si>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</si>
  <si>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</si>
  <si>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</si>
  <si>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</si>
  <si>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</si>
  <si>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</si>
  <si>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</si>
  <si>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</si>
  <si>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</si>
  <si>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</si>
  <si>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</si>
  <si>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</si>
  <si>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</si>
  <si>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</si>
  <si>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</si>
  <si>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</si>
  <si>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</si>
  <si>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</si>
  <si>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</si>
  <si>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</si>
  <si>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</si>
  <si>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</si>
  <si>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</si>
  <si>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</si>
  <si>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</si>
  <si>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</si>
  <si>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</si>
  <si>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</si>
  <si>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</si>
  <si>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</si>
  <si>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</si>
  <si>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</si>
  <si>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</si>
  <si>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</si>
  <si>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</si>
  <si>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</si>
  <si>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</si>
  <si>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</si>
  <si>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</si>
  <si>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</si>
  <si>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</si>
  <si>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</si>
  <si>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</si>
  <si>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</si>
  <si>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</si>
  <si>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</si>
  <si>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</si>
  <si>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</si>
  <si>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</si>
  <si>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</si>
  <si>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</si>
  <si>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</si>
  <si>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</si>
  <si>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</si>
  <si>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</si>
  <si>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</si>
  <si>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</si>
  <si>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</si>
  <si>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</si>
  <si>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</si>
  <si>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</si>
  <si>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</si>
  <si>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</si>
  <si>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</si>
  <si>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</si>
  <si>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</si>
  <si>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</si>
  <si>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</si>
  <si>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</si>
  <si>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</si>
  <si>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</si>
  <si>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</si>
  <si>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</si>
  <si>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</si>
  <si>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</si>
  <si>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</si>
  <si>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</si>
  <si>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</si>
  <si>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</si>
  <si>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</si>
  <si>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</si>
  <si>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</si>
  <si>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</si>
  <si>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</si>
  <si>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</si>
  <si>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</si>
  <si>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</si>
  <si>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</si>
  <si>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</si>
  <si>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</si>
  <si>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</si>
  <si>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</si>
  <si>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</si>
  <si>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</si>
  <si>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</si>
  <si>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</si>
  <si>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</si>
  <si>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</si>
  <si>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</si>
  <si>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</si>
  <si>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</si>
  <si>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</si>
  <si>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</si>
  <si>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</si>
  <si>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</si>
  <si>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</si>
  <si>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</si>
  <si>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</si>
  <si>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</si>
  <si>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</si>
  <si>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</si>
  <si>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</si>
  <si>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</si>
  <si>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</si>
  <si>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</si>
  <si>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</si>
  <si>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</si>
  <si>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</si>
  <si>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</si>
  <si>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</si>
  <si>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</si>
  <si>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</si>
  <si>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</si>
  <si>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</si>
  <si>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</si>
  <si>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</si>
  <si>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</si>
  <si>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</si>
  <si>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</si>
  <si>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</si>
  <si>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</si>
  <si>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</si>
  <si>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</si>
  <si>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</si>
  <si>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</si>
  <si>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</si>
  <si>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</si>
  <si>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</si>
  <si>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</si>
  <si>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</si>
  <si>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</si>
  <si>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</si>
  <si>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</si>
  <si>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</si>
  <si>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</si>
  <si>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</si>
  <si>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</si>
  <si>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</si>
  <si>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</si>
  <si>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</si>
  <si>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</si>
  <si>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</si>
  <si>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</si>
  <si>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</si>
  <si>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</si>
  <si>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</si>
  <si>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</si>
  <si>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</si>
  <si>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</si>
  <si>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</si>
  <si>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</si>
  <si>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</si>
  <si>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</si>
  <si>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</si>
  <si>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</si>
  <si>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</si>
  <si>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</si>
  <si>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</si>
  <si>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</si>
  <si>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</si>
  <si>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</si>
  <si>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</si>
  <si>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</si>
  <si>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</si>
  <si>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</si>
  <si>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</si>
  <si>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</si>
  <si>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</si>
  <si>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</si>
  <si>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</si>
  <si>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</si>
  <si>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</si>
  <si>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</si>
  <si>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</si>
  <si>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</si>
  <si>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</si>
  <si>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</si>
  <si>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</si>
  <si>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</si>
  <si>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</si>
  <si>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</si>
  <si>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</si>
  <si>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</si>
  <si>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</si>
  <si>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</si>
  <si>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</si>
  <si>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</si>
  <si>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</si>
  <si>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</si>
  <si>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</si>
  <si>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</si>
  <si>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</si>
  <si>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</si>
  <si>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</si>
  <si>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</si>
  <si>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</si>
  <si>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</si>
  <si>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</si>
  <si>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</si>
  <si>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</si>
  <si>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</si>
  <si>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</si>
  <si>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</si>
  <si>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</si>
  <si>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</si>
  <si>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</si>
  <si>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</si>
  <si>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</si>
  <si>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</si>
  <si>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</si>
  <si>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</si>
  <si>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</si>
  <si>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</si>
  <si>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</si>
  <si>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</si>
  <si>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</si>
  <si>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</si>
  <si>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</si>
  <si>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</si>
  <si>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</si>
  <si>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</si>
  <si>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</si>
  <si>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</si>
  <si>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</si>
  <si>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</si>
  <si>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</si>
  <si>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</si>
  <si>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</si>
  <si>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</si>
  <si>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</si>
  <si>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</si>
  <si>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</si>
  <si>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</si>
  <si>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</si>
  <si>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</si>
  <si>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</si>
  <si>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</si>
  <si>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</si>
  <si>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</si>
  <si>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</si>
  <si>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</si>
  <si>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</si>
  <si>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</si>
  <si>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</si>
  <si>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</si>
  <si>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</si>
  <si>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</si>
  <si>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</si>
  <si>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</si>
  <si>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</si>
  <si>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</si>
  <si>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</si>
  <si>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</si>
  <si>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</si>
  <si>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</si>
  <si>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</si>
  <si>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</si>
  <si>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</si>
  <si>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</si>
  <si>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</si>
  <si>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</si>
  <si>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</si>
  <si>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</si>
  <si>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</si>
  <si>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</si>
  <si>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</si>
  <si>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</si>
  <si>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</si>
  <si>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</si>
  <si>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</si>
  <si>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</si>
  <si>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</si>
  <si>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</si>
  <si>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</si>
  <si>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</si>
  <si>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</si>
  <si>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</si>
  <si>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</si>
  <si>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</si>
  <si>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</si>
  <si>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</si>
  <si>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</si>
  <si>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</si>
  <si>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</si>
  <si>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</si>
  <si>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</si>
  <si>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</si>
  <si>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</si>
  <si>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</si>
  <si>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</si>
  <si>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</si>
  <si>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</si>
  <si>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</si>
  <si>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</si>
  <si>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</si>
  <si>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</si>
  <si>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</si>
  <si>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</si>
  <si>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</si>
  <si>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</si>
  <si>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</si>
  <si>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</si>
  <si>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</si>
  <si>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</si>
  <si>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</si>
  <si>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</si>
  <si>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</si>
  <si>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</si>
  <si>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</si>
  <si>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</si>
  <si>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</si>
  <si>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</si>
  <si>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</si>
  <si>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</si>
  <si>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</si>
  <si>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</si>
  <si>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</si>
  <si>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</si>
  <si>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</si>
  <si>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</si>
  <si>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</si>
  <si>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</si>
  <si>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</si>
  <si>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</si>
  <si>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</si>
  <si>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</si>
  <si>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</si>
  <si>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</si>
  <si>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</si>
  <si>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</si>
  <si>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</si>
  <si>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</si>
  <si>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</si>
  <si>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</si>
  <si>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</si>
  <si>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</si>
  <si>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</si>
  <si>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</si>
  <si>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</si>
  <si>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</si>
  <si>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</si>
  <si>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</si>
  <si>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</si>
  <si>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</si>
  <si>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</si>
  <si>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</si>
  <si>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</si>
  <si>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</si>
  <si>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</si>
  <si>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</si>
  <si>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</si>
  <si>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</si>
  <si>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</si>
  <si>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</si>
  <si>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</si>
  <si>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</si>
  <si>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</si>
  <si>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</si>
  <si>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</si>
  <si>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</si>
  <si>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</si>
  <si>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</si>
  <si>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</si>
  <si>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</si>
  <si>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</si>
  <si>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</si>
  <si>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</si>
  <si>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</si>
  <si>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</si>
  <si>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</si>
  <si>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</si>
  <si>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</si>
  <si>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</si>
  <si>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</si>
  <si>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</si>
  <si>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</si>
  <si>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</si>
  <si>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</si>
  <si>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</si>
  <si>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</si>
  <si>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</si>
  <si>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</si>
  <si>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</si>
  <si>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</si>
  <si>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</si>
  <si>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</si>
  <si>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</si>
  <si>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</si>
  <si>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</si>
  <si>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</si>
  <si>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</si>
  <si>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</si>
  <si>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</si>
  <si>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</si>
  <si>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</si>
  <si>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</si>
  <si>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</si>
  <si>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</si>
  <si>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</si>
  <si>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</si>
  <si>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</si>
  <si>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</si>
  <si>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</si>
  <si>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</si>
  <si>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</si>
  <si>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</si>
  <si>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</si>
  <si>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</si>
  <si>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</si>
  <si>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</si>
  <si>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</si>
  <si>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</si>
  <si>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</si>
  <si>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</si>
  <si>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</si>
  <si>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</si>
  <si>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</si>
  <si>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</si>
  <si>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</si>
  <si>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</si>
  <si>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</si>
  <si>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</si>
  <si>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</si>
  <si>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</si>
  <si>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</si>
  <si>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</si>
  <si>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</si>
  <si>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</si>
  <si>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</si>
  <si>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</si>
  <si>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</si>
  <si>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</si>
  <si>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</si>
  <si>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</si>
  <si>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</si>
  <si>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</si>
  <si>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</si>
  <si>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</si>
  <si>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</si>
  <si>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</si>
  <si>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</si>
  <si>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</si>
  <si>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</si>
  <si>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</si>
  <si>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</si>
  <si>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</si>
  <si>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</si>
  <si>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</si>
  <si>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</si>
  <si>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</si>
  <si>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</si>
  <si>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</si>
  <si>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</si>
  <si>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</si>
  <si>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</si>
  <si>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</si>
  <si>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</si>
  <si>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</si>
  <si>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</si>
  <si>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</si>
  <si>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</si>
  <si>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</si>
  <si>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</si>
  <si>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</si>
  <si>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</si>
  <si>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</si>
  <si>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</si>
  <si>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</si>
  <si>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</si>
  <si>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</si>
  <si>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</si>
  <si>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</si>
  <si>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</si>
  <si>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</si>
  <si>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</si>
  <si>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</si>
  <si>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</si>
  <si>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</si>
  <si>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</si>
  <si>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</si>
  <si>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</si>
  <si>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</si>
  <si>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</si>
  <si>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</si>
  <si>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</si>
  <si>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</si>
  <si>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</si>
  <si>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</si>
  <si>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</si>
  <si>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</si>
  <si>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</si>
  <si>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</si>
  <si>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</si>
  <si>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</si>
  <si>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</si>
  <si>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</si>
  <si>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</si>
  <si>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</si>
  <si>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</si>
  <si>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</si>
  <si>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</si>
  <si>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</si>
  <si>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</si>
  <si>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</si>
  <si>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</si>
  <si>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</si>
  <si>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</si>
  <si>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</si>
  <si>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</si>
  <si>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</si>
  <si>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</si>
  <si>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</si>
  <si>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</si>
  <si>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</si>
  <si>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</si>
  <si>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</si>
  <si>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</si>
  <si>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</si>
  <si>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</si>
  <si>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</si>
  <si>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</si>
  <si>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</si>
  <si>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</si>
  <si>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</si>
  <si>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</si>
  <si>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</si>
  <si>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</si>
  <si>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</si>
  <si>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</si>
  <si>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</si>
  <si>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</si>
  <si>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</si>
  <si>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</si>
  <si>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</si>
  <si>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</si>
  <si>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</si>
  <si>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</si>
  <si>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</si>
  <si>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</si>
  <si>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</si>
  <si>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</si>
  <si>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</si>
  <si>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</si>
  <si>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</si>
  <si>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</si>
  <si>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</si>
  <si>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</si>
  <si>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</si>
  <si>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</si>
  <si>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</si>
  <si>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</si>
  <si>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</si>
  <si>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</si>
  <si>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</si>
  <si>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</si>
  <si>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</si>
  <si>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</si>
  <si>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</si>
  <si>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</si>
  <si>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</si>
  <si>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</si>
  <si>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</si>
  <si>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</si>
  <si>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</si>
  <si>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</si>
  <si>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</si>
  <si>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</si>
  <si>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</si>
  <si>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</si>
  <si>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</si>
  <si>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</si>
  <si>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</si>
  <si>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</si>
  <si>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</si>
  <si>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</si>
  <si>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</si>
  <si>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</si>
  <si>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</si>
  <si>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</si>
  <si>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</si>
  <si>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</si>
  <si>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</si>
  <si>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</si>
  <si>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</si>
  <si>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</si>
  <si>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</si>
  <si>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</si>
  <si>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</si>
  <si>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</si>
  <si>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</si>
  <si>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</si>
  <si>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</si>
  <si>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</si>
  <si>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</si>
  <si>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</si>
  <si>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</si>
  <si>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</si>
  <si>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</si>
  <si>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</si>
  <si>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</si>
  <si>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</si>
  <si>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</si>
  <si>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</si>
  <si>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</si>
  <si>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</si>
  <si>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</si>
  <si>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</si>
  <si>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</si>
  <si>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</si>
  <si>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</si>
  <si>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</si>
  <si>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</si>
  <si>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</si>
  <si>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</si>
  <si>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</si>
  <si>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</si>
  <si>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</si>
  <si>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</si>
  <si>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</si>
  <si>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</si>
  <si>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</si>
  <si>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</si>
  <si>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</si>
  <si>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</si>
  <si>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</si>
  <si>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</si>
  <si>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</si>
  <si>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</si>
  <si>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</si>
  <si>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</si>
  <si>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</si>
  <si>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</si>
  <si>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</si>
  <si>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</si>
  <si>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</si>
  <si>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</si>
  <si>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</si>
  <si>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</si>
  <si>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</si>
  <si>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</si>
  <si>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</si>
  <si>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</si>
  <si>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</si>
  <si>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</si>
  <si>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</si>
  <si>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</si>
  <si>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</si>
  <si>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</si>
  <si>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</si>
  <si>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</si>
  <si>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</si>
  <si>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</si>
  <si>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</si>
  <si>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</si>
  <si>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</si>
  <si>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</si>
  <si>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</si>
  <si>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</si>
  <si>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</si>
  <si>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</si>
  <si>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</si>
  <si>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</si>
  <si>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</si>
  <si>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</si>
  <si>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</si>
  <si>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</si>
  <si>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</si>
  <si>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</si>
  <si>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</si>
  <si>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</si>
  <si>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</si>
  <si>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</si>
  <si>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</si>
  <si>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</si>
  <si>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</si>
  <si>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</si>
  <si>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</si>
  <si>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</si>
  <si>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</si>
  <si>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</si>
  <si>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</si>
  <si>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</si>
  <si>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</si>
  <si>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</si>
  <si>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</si>
  <si>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</si>
  <si>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</si>
  <si>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</si>
  <si>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</si>
  <si>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</si>
  <si>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</si>
  <si>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</si>
  <si>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</si>
  <si>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</si>
  <si>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</si>
  <si>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</si>
  <si>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</si>
  <si>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</si>
  <si>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</si>
  <si>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</si>
  <si>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</si>
  <si>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</si>
  <si>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</si>
  <si>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</si>
  <si>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</si>
  <si>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</si>
  <si>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</si>
  <si>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</si>
  <si>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</si>
  <si>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</si>
  <si>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</si>
  <si>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</si>
  <si>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</si>
  <si>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</si>
  <si>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</si>
  <si>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</si>
  <si>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</si>
  <si>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</si>
  <si>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</si>
  <si>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</si>
  <si>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</si>
  <si>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</si>
  <si>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</si>
  <si>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</si>
  <si>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</si>
  <si>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</si>
  <si>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</si>
  <si>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</si>
  <si>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</si>
  <si>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</si>
  <si>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</si>
  <si>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</si>
  <si>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</si>
  <si>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</si>
  <si>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</si>
  <si>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</si>
  <si>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</si>
  <si>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</si>
  <si>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</si>
  <si>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</si>
  <si>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</si>
  <si>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</si>
  <si>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</si>
  <si>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</si>
  <si>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</si>
  <si>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</si>
  <si>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</si>
  <si>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</si>
  <si>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</si>
  <si>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</si>
  <si>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</si>
  <si>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</si>
  <si>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</si>
  <si>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</si>
  <si>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</si>
  <si>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</si>
  <si>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</si>
  <si>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</si>
  <si>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</si>
  <si>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</si>
  <si>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</si>
  <si>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</si>
  <si>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</si>
  <si>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</si>
  <si>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</si>
  <si>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</si>
  <si>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</si>
  <si>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</si>
  <si>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</si>
  <si>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</si>
  <si>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</si>
  <si>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</si>
  <si>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</si>
  <si>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</si>
  <si>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</si>
  <si>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</si>
  <si>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</si>
  <si>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</si>
  <si>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</si>
  <si>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</si>
  <si>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</si>
  <si>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</si>
  <si>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</si>
  <si>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</si>
  <si>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</si>
  <si>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</si>
  <si>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</si>
  <si>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</si>
  <si>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</si>
  <si>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</si>
  <si>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</si>
  <si>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</si>
  <si>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</si>
  <si>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</si>
  <si>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</si>
  <si>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</si>
  <si>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</si>
  <si>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</si>
  <si>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</si>
  <si>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</si>
  <si>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</si>
  <si>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</si>
  <si>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</si>
  <si>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</si>
  <si>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</si>
  <si>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</si>
  <si>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</si>
  <si>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</si>
  <si>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</si>
  <si>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</si>
  <si>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</si>
  <si>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</si>
  <si>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</si>
  <si>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</si>
  <si>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</si>
  <si>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</si>
  <si>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</si>
  <si>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</si>
  <si>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</si>
  <si>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</si>
  <si>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</si>
  <si>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</si>
  <si>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</si>
  <si>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</si>
  <si>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</si>
  <si>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</si>
  <si>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</si>
  <si>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</si>
  <si>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</si>
  <si>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</si>
  <si>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</si>
  <si>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</si>
  <si>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</si>
  <si>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</si>
  <si>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</si>
  <si>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</si>
  <si>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</si>
  <si>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</si>
  <si>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</si>
  <si>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</si>
  <si>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</si>
  <si>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</si>
  <si>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</si>
  <si>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</si>
  <si>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</si>
  <si>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</si>
  <si>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</si>
  <si>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</si>
  <si>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</si>
  <si>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</si>
  <si>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</si>
  <si>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</si>
  <si>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</si>
  <si>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</si>
  <si>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</si>
  <si>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</si>
  <si>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</si>
  <si>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</si>
  <si>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</si>
  <si>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</si>
  <si>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</si>
  <si>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</si>
  <si>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</si>
  <si>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</si>
  <si>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</si>
  <si>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</si>
  <si>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</si>
  <si>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</si>
  <si>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</si>
  <si>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</si>
  <si>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</si>
  <si>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</si>
  <si>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</si>
  <si>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</si>
  <si>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</si>
  <si>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</si>
  <si>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</si>
  <si>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</si>
  <si>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</si>
  <si>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</si>
  <si>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</si>
  <si>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</si>
  <si>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</si>
  <si>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</si>
  <si>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</si>
  <si>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</si>
  <si>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</si>
  <si>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</si>
  <si>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</si>
  <si>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</si>
  <si>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</si>
  <si>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</si>
  <si>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</si>
  <si>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</si>
  <si>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</si>
  <si>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</si>
  <si>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</si>
  <si>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</si>
  <si>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</si>
  <si>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</si>
  <si>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</si>
  <si>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</si>
  <si>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</si>
  <si>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</si>
  <si>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</si>
  <si>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</si>
  <si>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</si>
  <si>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</si>
  <si>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</si>
  <si>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</si>
  <si>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</si>
  <si>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</si>
  <si>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</si>
  <si>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</si>
  <si>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</si>
  <si>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</si>
  <si>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</si>
  <si>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</si>
  <si>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</si>
  <si>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</si>
  <si>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</si>
  <si>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</si>
  <si>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</si>
  <si>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</si>
  <si>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</si>
  <si>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</si>
  <si>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</si>
  <si>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</si>
  <si>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</si>
  <si>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</si>
  <si>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</si>
  <si>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</si>
  <si>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</si>
  <si>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</si>
  <si>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</si>
  <si>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</si>
  <si>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</si>
  <si>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</si>
  <si>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</si>
  <si>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</si>
  <si>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</si>
  <si>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</si>
  <si>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</si>
  <si>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</si>
  <si>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</si>
  <si>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</si>
  <si>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</si>
  <si>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</si>
  <si>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</si>
  <si>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</si>
  <si>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</si>
  <si>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</si>
  <si>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</si>
  <si>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</si>
  <si>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</si>
  <si>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</si>
  <si>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</si>
  <si>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</si>
  <si>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</si>
  <si>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</si>
  <si>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</si>
  <si>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</si>
  <si>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</si>
  <si>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</si>
  <si>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</si>
  <si>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</si>
  <si>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</si>
  <si>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</si>
  <si>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</si>
  <si>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</si>
  <si>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</si>
  <si>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</si>
  <si>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</si>
  <si>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</si>
  <si>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</si>
  <si>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</si>
  <si>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</si>
  <si>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</si>
  <si>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</si>
  <si>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</si>
  <si>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</si>
  <si>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</si>
  <si>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</si>
  <si>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</si>
  <si>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</si>
  <si>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</si>
  <si>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</si>
  <si>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</si>
  <si>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</si>
  <si>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</si>
  <si>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</si>
  <si>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</si>
  <si>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</si>
  <si>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</si>
  <si>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</si>
  <si>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</si>
  <si>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</si>
  <si>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</si>
  <si>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</si>
  <si>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</si>
  <si>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</si>
  <si>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</si>
  <si>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</si>
  <si>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</si>
  <si>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</si>
  <si>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</si>
  <si>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</si>
  <si>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</si>
  <si>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</si>
  <si>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</si>
  <si>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</si>
  <si>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</si>
  <si>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</si>
  <si>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</si>
  <si>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</si>
  <si>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</si>
  <si>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</si>
  <si>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</si>
  <si>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</si>
  <si>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</si>
  <si>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</si>
  <si>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</si>
  <si>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</si>
  <si>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</si>
  <si>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</si>
  <si>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</si>
  <si>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</si>
  <si>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</si>
  <si>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</si>
  <si>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</si>
  <si>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</si>
  <si>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</si>
  <si>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</si>
  <si>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</si>
  <si>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</si>
  <si>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</si>
  <si>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</si>
  <si>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</si>
  <si>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</si>
  <si>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</si>
  <si>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</si>
  <si>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</si>
  <si>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</si>
  <si>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</si>
  <si>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</si>
  <si>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</si>
  <si>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</si>
  <si>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</si>
  <si>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</si>
  <si>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</si>
  <si>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</si>
  <si>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</si>
  <si>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</si>
  <si>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</si>
  <si>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</si>
  <si>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</si>
  <si>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</si>
  <si>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</si>
  <si>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</si>
  <si>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</si>
  <si>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</si>
  <si>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</si>
  <si>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</si>
  <si>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</si>
  <si>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</si>
  <si>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</si>
  <si>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</si>
  <si>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</si>
  <si>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</si>
  <si>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</si>
  <si>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</si>
  <si>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</si>
  <si>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</si>
  <si>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</si>
  <si>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</si>
  <si>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</si>
  <si>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</si>
  <si>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</si>
  <si>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</si>
  <si>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</si>
  <si>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</si>
  <si>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</si>
  <si>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</si>
  <si>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</si>
  <si>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</si>
  <si>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</si>
  <si>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</si>
  <si>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</si>
  <si>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</si>
  <si>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</si>
  <si>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</si>
  <si>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</si>
  <si>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</si>
  <si>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</si>
  <si>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</si>
  <si>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</si>
  <si>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</si>
  <si>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</si>
  <si>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</si>
  <si>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</si>
  <si>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</si>
  <si>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</si>
  <si>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</si>
  <si>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</si>
  <si>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</si>
  <si>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</si>
  <si>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</si>
  <si>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</si>
  <si>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</si>
  <si>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</si>
  <si>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</si>
  <si>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</si>
  <si>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</si>
  <si>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</si>
  <si>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</si>
  <si>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</si>
  <si>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</si>
  <si>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</si>
  <si>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</si>
  <si>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</si>
  <si>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</si>
  <si>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</si>
  <si>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</si>
  <si>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</si>
  <si>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</si>
  <si>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</si>
  <si>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</si>
  <si>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</si>
  <si>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</si>
  <si>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</si>
  <si>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</si>
  <si>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</si>
  <si>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</si>
  <si>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</si>
  <si>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</si>
  <si>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</si>
  <si>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</si>
  <si>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</si>
  <si>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</si>
  <si>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</si>
  <si>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</si>
  <si>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</si>
  <si>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</si>
  <si>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</si>
  <si>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</si>
  <si>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</si>
  <si>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</si>
  <si>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</si>
  <si>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</si>
  <si>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</si>
  <si>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</si>
  <si>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</si>
  <si>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</si>
  <si>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</si>
  <si>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</si>
  <si>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</si>
  <si>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</si>
  <si>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</si>
  <si>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</si>
  <si>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</si>
  <si>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</si>
  <si>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</si>
  <si>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</si>
  <si>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</si>
  <si>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</si>
  <si>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</si>
  <si>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</si>
  <si>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</si>
  <si>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</si>
  <si>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</si>
  <si>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</si>
  <si>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</si>
  <si>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</si>
  <si>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</si>
  <si>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</si>
  <si>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</si>
  <si>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</si>
  <si>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</si>
  <si>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</si>
  <si>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</si>
  <si>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</si>
  <si>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</si>
  <si>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</si>
  <si>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</si>
  <si>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</si>
  <si>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</si>
  <si>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</si>
  <si>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</si>
  <si>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</si>
  <si>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</si>
  <si>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</si>
  <si>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</si>
  <si>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</si>
  <si>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</si>
  <si>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</si>
  <si>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</si>
  <si>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</si>
  <si>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</si>
  <si>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</si>
  <si>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</si>
  <si>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</si>
  <si>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</si>
  <si>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</si>
  <si>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</si>
  <si>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</si>
  <si>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</si>
  <si>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</si>
  <si>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</si>
  <si>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</si>
  <si>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</si>
  <si>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</si>
  <si>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</si>
  <si>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</si>
  <si>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</si>
  <si>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</si>
  <si>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</si>
  <si>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</si>
  <si>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</si>
  <si>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</si>
  <si>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</si>
  <si>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</si>
  <si>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</si>
  <si>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</si>
  <si>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</si>
  <si>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</si>
  <si>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</si>
  <si>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</si>
  <si>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</si>
  <si>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</si>
  <si>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</si>
  <si>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</si>
  <si>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</si>
  <si>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</si>
  <si>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</si>
  <si>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</si>
  <si>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</si>
  <si>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</si>
  <si>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</si>
  <si>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</si>
  <si>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</si>
  <si>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</si>
  <si>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</si>
  <si>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</si>
  <si>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</si>
  <si>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</si>
  <si>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</si>
  <si>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</si>
  <si>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</si>
  <si>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</si>
  <si>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</si>
  <si>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</si>
  <si>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</si>
  <si>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</si>
  <si>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</si>
  <si>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</si>
  <si>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</si>
  <si>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</si>
  <si>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</si>
  <si>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</si>
  <si>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</si>
  <si>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</si>
  <si>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</si>
  <si>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</si>
  <si>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</si>
  <si>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</si>
  <si>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</si>
  <si>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</si>
  <si>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</si>
  <si>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</si>
  <si>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</si>
  <si>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</si>
  <si>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</si>
  <si>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</si>
  <si>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</si>
  <si>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</si>
  <si>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</si>
  <si>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</si>
  <si>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</si>
  <si>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</si>
  <si>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</si>
  <si>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</si>
  <si>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</si>
  <si>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</si>
  <si>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</si>
  <si>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</si>
  <si>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</si>
  <si>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</si>
  <si>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</si>
  <si>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</si>
  <si>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</si>
  <si>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</si>
  <si>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</si>
  <si>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</si>
  <si>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</si>
  <si>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</si>
  <si>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</si>
  <si>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</si>
  <si>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</si>
  <si>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</si>
  <si>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</si>
  <si>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</si>
  <si>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</si>
  <si>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</si>
  <si>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</si>
  <si>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</si>
  <si>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</si>
  <si>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</si>
  <si>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</si>
  <si>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</si>
  <si>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</si>
  <si>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</si>
  <si>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</si>
  <si>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</si>
  <si>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</si>
  <si>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</si>
  <si>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</si>
  <si>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</si>
  <si>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</si>
  <si>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</si>
  <si>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</si>
  <si>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</si>
  <si>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</si>
  <si>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</si>
  <si>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</si>
  <si>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</si>
  <si>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</si>
  <si>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</si>
  <si>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</si>
  <si>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</si>
  <si>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</si>
  <si>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</si>
  <si>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</si>
  <si>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</si>
  <si>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</si>
  <si>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</si>
  <si>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</si>
  <si>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</si>
  <si>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</si>
  <si>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</si>
  <si>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</si>
  <si>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</si>
  <si>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</si>
  <si>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</si>
  <si>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</si>
  <si>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</si>
  <si>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</si>
  <si>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</si>
  <si>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</si>
  <si>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</si>
  <si>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</si>
  <si>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</si>
  <si>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</si>
  <si>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</si>
  <si>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</si>
  <si>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</si>
  <si>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</si>
  <si>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</si>
  <si>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</si>
  <si>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</si>
  <si>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</si>
  <si>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</si>
  <si>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</si>
  <si>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</si>
  <si>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</si>
  <si>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</si>
  <si>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</si>
  <si>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</si>
  <si>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</si>
  <si>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</si>
  <si>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</si>
  <si>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</si>
  <si>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</si>
  <si>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</si>
  <si>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</si>
  <si>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</si>
  <si>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</si>
  <si>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</si>
  <si>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</si>
  <si>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</si>
  <si>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</si>
  <si>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</si>
  <si>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</si>
  <si>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</si>
  <si>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</si>
  <si>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</si>
  <si>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</si>
  <si>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</si>
  <si>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</si>
  <si>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</si>
  <si>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</si>
  <si>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</si>
  <si>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</si>
  <si>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</si>
  <si>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</si>
  <si>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</si>
  <si>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</si>
  <si>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</si>
  <si>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</si>
  <si>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</si>
  <si>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</si>
  <si>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</si>
  <si>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</si>
  <si>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</si>
  <si>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</si>
  <si>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</si>
  <si>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</si>
  <si>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</si>
  <si>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</si>
  <si>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</si>
  <si>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</si>
  <si>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</si>
  <si>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</si>
  <si>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</si>
  <si>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</si>
  <si>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</si>
  <si>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</si>
  <si>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</si>
  <si>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</si>
  <si>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</si>
  <si>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</si>
  <si>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</si>
  <si>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</si>
  <si>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</si>
  <si>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</si>
  <si>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</si>
  <si>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</si>
  <si>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</si>
  <si>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</si>
  <si>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</si>
  <si>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</si>
  <si>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</si>
  <si>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</si>
  <si>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</si>
  <si>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</si>
  <si>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</si>
  <si>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</si>
  <si>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</si>
  <si>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</si>
  <si>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</si>
  <si>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</si>
  <si>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</si>
  <si>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</si>
  <si>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</si>
  <si>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</si>
  <si>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</si>
  <si>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</si>
  <si>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</si>
  <si>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</si>
  <si>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</si>
  <si>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</si>
  <si>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</si>
  <si>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</si>
  <si>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</si>
  <si>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</si>
  <si>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</si>
  <si>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</si>
  <si>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</si>
  <si>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</si>
  <si>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</si>
  <si>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</si>
  <si>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</si>
  <si>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</si>
  <si>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</si>
  <si>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</si>
  <si>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</si>
  <si>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</si>
  <si>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</si>
  <si>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</si>
  <si>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</si>
  <si>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</si>
  <si>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</si>
  <si>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</si>
  <si>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</si>
  <si>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</si>
  <si>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</si>
  <si>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</si>
  <si>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</si>
  <si>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</si>
  <si>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</si>
  <si>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</si>
  <si>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</si>
  <si>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</si>
  <si>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</si>
  <si>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</si>
  <si>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</si>
  <si>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</si>
  <si>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</si>
  <si>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</si>
  <si>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</si>
  <si>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</si>
  <si>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</si>
  <si>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</si>
  <si>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</si>
  <si>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</si>
  <si>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</si>
  <si>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</si>
  <si>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</si>
  <si>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</si>
  <si>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</si>
  <si>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</si>
  <si>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</si>
  <si>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</si>
  <si>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</si>
  <si>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</si>
  <si>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</si>
  <si>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</si>
  <si>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</si>
  <si>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</si>
  <si>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</si>
  <si>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</si>
  <si>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</si>
  <si>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</si>
  <si>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</si>
  <si>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</si>
  <si>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</si>
  <si>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</si>
  <si>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</si>
  <si>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</si>
  <si>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</si>
  <si>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</si>
  <si>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</si>
  <si>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</si>
  <si>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</si>
  <si>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</si>
  <si>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</si>
  <si>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</si>
  <si>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</si>
  <si>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</si>
  <si>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</si>
  <si>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</si>
  <si>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</si>
  <si>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</si>
  <si>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</si>
  <si>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</si>
  <si>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</si>
  <si>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</si>
  <si>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</si>
  <si>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</si>
  <si>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</si>
  <si>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</si>
  <si>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</si>
  <si>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</si>
  <si>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</si>
  <si>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</si>
  <si>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</si>
  <si>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</si>
  <si>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</si>
  <si>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</si>
  <si>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</si>
  <si>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</si>
  <si>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</si>
  <si>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</si>
  <si>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</si>
  <si>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</si>
  <si>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</si>
  <si>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</si>
  <si>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</si>
  <si>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</si>
  <si>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</si>
  <si>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</si>
  <si>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</si>
  <si>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</si>
  <si>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</si>
  <si>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</si>
  <si>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</si>
  <si>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</si>
  <si>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</si>
  <si>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</si>
  <si>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</si>
  <si>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</si>
  <si>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</si>
  <si>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</si>
  <si>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</si>
  <si>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</si>
  <si>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</si>
  <si>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</si>
  <si>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</si>
  <si>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</si>
  <si>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</si>
  <si>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</si>
  <si>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</si>
  <si>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</si>
  <si>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</si>
  <si>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</si>
  <si>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</si>
  <si>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</si>
  <si>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</si>
  <si>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</si>
  <si>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</si>
  <si>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</si>
  <si>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</si>
  <si>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</si>
  <si>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</si>
  <si>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</si>
  <si>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</si>
  <si>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</si>
  <si>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</si>
  <si>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</si>
  <si>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</si>
  <si>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</si>
  <si>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</si>
  <si>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</si>
  <si>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</si>
  <si>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</si>
  <si>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</si>
  <si>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</si>
  <si>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</si>
  <si>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</si>
  <si>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</si>
  <si>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</si>
  <si>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</si>
  <si>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</si>
  <si>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</si>
  <si>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</si>
  <si>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</si>
  <si>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</si>
  <si>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</si>
  <si>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</si>
  <si>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</si>
  <si>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</si>
  <si>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</si>
  <si>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</si>
  <si>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</si>
  <si>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</si>
  <si>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</si>
  <si>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</si>
  <si>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</si>
  <si>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</si>
  <si>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</si>
  <si>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</si>
  <si>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</si>
  <si>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</si>
  <si>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</si>
  <si>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</si>
  <si>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</si>
  <si>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</si>
  <si>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</si>
  <si>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</si>
  <si>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</si>
  <si>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</si>
  <si>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</si>
  <si>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</si>
  <si>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</si>
  <si>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</si>
  <si>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</si>
  <si>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</si>
  <si>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</si>
  <si>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</si>
  <si>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</si>
  <si>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</si>
  <si>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</si>
  <si>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</si>
  <si>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</si>
  <si>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</si>
  <si>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</si>
  <si>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</si>
  <si>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</si>
  <si>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</si>
  <si>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</si>
  <si>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</si>
  <si>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</si>
  <si>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</si>
  <si>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</si>
  <si>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</si>
  <si>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</si>
  <si>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</si>
  <si>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</si>
  <si>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</si>
  <si>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</si>
  <si>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</si>
  <si>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</si>
  <si>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</si>
  <si>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</si>
  <si>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</si>
  <si>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</si>
  <si>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</si>
  <si>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</si>
  <si>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</si>
  <si>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</si>
  <si>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</si>
  <si>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</si>
  <si>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</si>
  <si>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</si>
  <si>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</si>
  <si>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</si>
  <si>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</si>
  <si>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</si>
  <si>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</si>
  <si>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</si>
  <si>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</si>
  <si>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</si>
  <si>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</si>
  <si>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</si>
  <si>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</si>
  <si>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</si>
  <si>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</si>
  <si>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</si>
  <si>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</si>
  <si>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</si>
  <si>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</si>
  <si>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</si>
  <si>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</si>
  <si>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</si>
  <si>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</si>
  <si>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</si>
  <si>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</si>
  <si>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</si>
  <si>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</si>
  <si>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</si>
  <si>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</si>
  <si>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</si>
  <si>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</si>
  <si>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</si>
  <si>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</si>
  <si>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</si>
  <si>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</si>
  <si>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</si>
  <si>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</si>
  <si>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</si>
  <si>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</si>
  <si>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</si>
  <si>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</si>
  <si>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</si>
  <si>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</si>
  <si>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</si>
  <si>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</si>
  <si>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</si>
  <si>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</si>
  <si>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</si>
  <si>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</si>
  <si>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</si>
  <si>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</si>
  <si>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</si>
  <si>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</si>
  <si>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</si>
  <si>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</si>
  <si>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</si>
  <si>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</si>
  <si>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</si>
  <si>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</si>
  <si>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</si>
  <si>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</si>
  <si>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</si>
  <si>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</si>
  <si>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</si>
  <si>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</si>
  <si>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</si>
  <si>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</si>
  <si>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</si>
  <si>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</si>
  <si>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</si>
  <si>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</si>
  <si>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</si>
  <si>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</si>
  <si>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</si>
  <si>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</si>
  <si>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</si>
  <si>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</si>
  <si>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</si>
  <si>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</si>
  <si>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</si>
  <si>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</si>
  <si>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</si>
  <si>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</si>
  <si>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</si>
  <si>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</si>
  <si>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</si>
  <si>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</si>
  <si>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</si>
  <si>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</si>
  <si>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</si>
  <si>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</si>
  <si>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</si>
  <si>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</si>
  <si>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</si>
  <si>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</si>
  <si>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</si>
  <si>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</si>
  <si>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</si>
  <si>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</si>
  <si>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</si>
  <si>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</si>
  <si>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</si>
  <si>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</si>
  <si>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</si>
  <si>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</si>
  <si>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</si>
  <si>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</si>
  <si>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</si>
  <si>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</si>
  <si>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</si>
  <si>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</si>
  <si>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</si>
  <si>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</si>
  <si>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</si>
  <si>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</si>
  <si>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</si>
  <si>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</si>
  <si>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</si>
  <si>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</si>
  <si>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</si>
  <si>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</si>
  <si>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</si>
  <si>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</si>
  <si>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</si>
  <si>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</si>
  <si>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</si>
  <si>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</si>
  <si>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</si>
  <si>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</si>
  <si>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</si>
  <si>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</si>
  <si>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</si>
  <si>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</si>
  <si>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</si>
  <si>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</si>
  <si>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</si>
  <si>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</si>
  <si>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</si>
  <si>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</si>
  <si>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</si>
  <si>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</si>
  <si>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</si>
  <si>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</si>
  <si>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</si>
  <si>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</si>
  <si>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</si>
  <si>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</si>
  <si>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</si>
  <si>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</si>
  <si>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</si>
  <si>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</si>
  <si>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</si>
  <si>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</si>
  <si>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</si>
  <si>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</si>
  <si>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</si>
  <si>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</si>
  <si>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</si>
  <si>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</si>
  <si>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</si>
  <si>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</si>
  <si>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</si>
  <si>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</si>
  <si>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</si>
  <si>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</si>
  <si>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</si>
  <si>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</si>
  <si>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</si>
  <si>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</si>
  <si>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</si>
  <si>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</si>
  <si>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</si>
  <si>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</si>
  <si>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</si>
  <si>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</si>
  <si>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</si>
  <si>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</si>
  <si>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</si>
  <si>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</si>
  <si>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</si>
  <si>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</si>
  <si>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</si>
  <si>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</si>
  <si>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</si>
  <si>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</si>
  <si>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</si>
  <si>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</si>
  <si>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</si>
  <si>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</si>
  <si>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</si>
  <si>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</si>
  <si>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</si>
  <si>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</si>
  <si>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</si>
  <si>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</si>
  <si>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</si>
  <si>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</si>
  <si>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</si>
  <si>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</si>
  <si>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</si>
  <si>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</si>
  <si>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</si>
  <si>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</si>
  <si>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</si>
  <si>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</si>
  <si>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</si>
  <si>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</si>
  <si>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</si>
  <si>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</si>
  <si>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</si>
  <si>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</si>
  <si>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</si>
  <si>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</si>
  <si>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</si>
  <si>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</si>
  <si>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</si>
  <si>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</si>
  <si>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</si>
  <si>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</si>
  <si>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</si>
  <si>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</si>
  <si>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</si>
  <si>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</si>
  <si>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</si>
  <si>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</si>
  <si>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</si>
  <si>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</si>
  <si>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</si>
  <si>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</si>
  <si>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</si>
  <si>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</si>
  <si>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</si>
  <si>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</si>
  <si>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</si>
  <si>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</si>
  <si>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</si>
  <si>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</si>
  <si>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</si>
  <si>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</si>
  <si>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</si>
  <si>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</si>
  <si>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</si>
  <si>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</si>
  <si>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</si>
  <si>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</si>
  <si>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</si>
  <si>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</si>
  <si>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</si>
  <si>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</si>
  <si>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</si>
  <si>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</si>
  <si>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</si>
  <si>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</si>
  <si>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</si>
  <si>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</si>
  <si>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</si>
  <si>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</si>
  <si>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</si>
  <si>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</si>
  <si>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</si>
  <si>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</si>
  <si>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</si>
  <si>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</si>
  <si>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</si>
  <si>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</si>
  <si>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</si>
  <si>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</si>
  <si>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</si>
  <si>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</si>
  <si>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</si>
  <si>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</si>
  <si>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</si>
  <si>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</si>
  <si>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</si>
  <si>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</si>
  <si>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</si>
  <si>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</si>
  <si>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</si>
  <si>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</si>
  <si>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</si>
  <si>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</si>
  <si>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</si>
  <si>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</si>
  <si>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</si>
  <si>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</si>
  <si>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</si>
  <si>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</si>
  <si>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</si>
  <si>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</si>
  <si>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</si>
  <si>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</si>
  <si>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</si>
  <si>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</si>
  <si>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</si>
  <si>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</si>
  <si>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</si>
  <si>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</si>
  <si>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</si>
  <si>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</si>
  <si>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</si>
  <si>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</si>
  <si>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</si>
  <si>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</si>
  <si>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</si>
  <si>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</si>
  <si>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</si>
  <si>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</si>
  <si>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</si>
  <si>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</si>
  <si>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</si>
  <si>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</si>
  <si>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</si>
  <si>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</si>
  <si>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</si>
  <si>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</si>
  <si>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</si>
  <si>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</si>
  <si>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</si>
  <si>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</si>
  <si>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</si>
  <si>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</si>
  <si>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</si>
  <si>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</si>
  <si>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</si>
  <si>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</si>
  <si>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</si>
  <si>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</si>
  <si>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</si>
  <si>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</si>
  <si>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</si>
  <si>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</si>
  <si>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</si>
  <si>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</si>
  <si>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</si>
  <si>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</si>
  <si>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</si>
  <si>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</si>
  <si>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</si>
  <si>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</si>
  <si>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</si>
  <si>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</si>
  <si>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</si>
  <si>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</si>
  <si>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</si>
  <si>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</si>
  <si>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</si>
  <si>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</si>
  <si>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</si>
  <si>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</si>
  <si>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</si>
  <si>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</si>
  <si>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</si>
  <si>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</si>
  <si>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</si>
  <si>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</si>
  <si>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</si>
  <si>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</si>
  <si>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</si>
  <si>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</si>
  <si>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</si>
  <si>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</si>
  <si>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</si>
  <si>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</si>
  <si>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</si>
  <si>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</si>
  <si>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</si>
  <si>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</si>
  <si>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</si>
  <si>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</si>
  <si>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</si>
  <si>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</si>
  <si>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</si>
  <si>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</si>
  <si>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</si>
  <si>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</si>
  <si>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</si>
  <si>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</si>
  <si>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</si>
  <si>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</si>
  <si>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</si>
  <si>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</si>
  <si>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</si>
  <si>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</si>
  <si>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</si>
  <si>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</si>
  <si>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</si>
  <si>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</si>
  <si>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</si>
  <si>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</si>
  <si>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</si>
  <si>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</si>
  <si>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</si>
  <si>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</si>
  <si>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</si>
  <si>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</si>
  <si>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</si>
  <si>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</si>
  <si>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</si>
  <si>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</si>
  <si>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</si>
  <si>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</si>
  <si>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</si>
  <si>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</si>
  <si>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</si>
  <si>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</si>
  <si>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</si>
  <si>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</si>
  <si>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</si>
  <si>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</si>
  <si>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</si>
  <si>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</si>
  <si>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</si>
  <si>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</si>
  <si>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</si>
  <si>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</si>
  <si>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</si>
  <si>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</si>
  <si>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</si>
  <si>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</si>
  <si>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</si>
  <si>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</si>
  <si>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</si>
  <si>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</si>
  <si>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</si>
  <si>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</si>
  <si>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</si>
  <si>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</si>
  <si>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</si>
  <si>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</si>
  <si>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</si>
  <si>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</si>
  <si>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</si>
  <si>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</si>
  <si>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</si>
  <si>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</si>
  <si>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</si>
  <si>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</si>
  <si>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</si>
  <si>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</si>
  <si>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</si>
  <si>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</si>
  <si>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</si>
  <si>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</si>
  <si>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</si>
  <si>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</si>
  <si>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</si>
  <si>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</si>
  <si>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</si>
  <si>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</si>
  <si>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</si>
  <si>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</si>
  <si>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</si>
  <si>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</si>
  <si>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</si>
  <si>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</si>
  <si>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</si>
  <si>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</si>
  <si>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</si>
  <si>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</si>
  <si>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</si>
  <si>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</si>
  <si>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</si>
  <si>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</si>
  <si>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</si>
  <si>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</si>
  <si>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</si>
  <si>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</si>
  <si>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</si>
  <si>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</si>
  <si>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</si>
  <si>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</si>
  <si>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</si>
  <si>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</si>
  <si>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</si>
  <si>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</si>
  <si>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</si>
  <si>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</si>
  <si>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</si>
  <si>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</si>
  <si>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</si>
  <si>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</si>
  <si>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</si>
  <si>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</si>
  <si>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</si>
  <si>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</si>
  <si>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</si>
  <si>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</si>
  <si>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</si>
  <si>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</si>
  <si>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</si>
  <si>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</si>
  <si>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</si>
  <si>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</si>
  <si>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</si>
  <si>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</si>
  <si>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</si>
  <si>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</si>
  <si>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</si>
  <si>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</si>
  <si>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</si>
  <si>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</si>
  <si>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</si>
  <si>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</si>
  <si>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</si>
  <si>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</si>
  <si>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</si>
  <si>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</si>
  <si>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</si>
  <si>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</si>
  <si>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</si>
  <si>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</si>
  <si>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</si>
  <si>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</si>
  <si>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</si>
  <si>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</si>
  <si>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</si>
  <si>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</si>
  <si>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</si>
  <si>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</si>
  <si>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</si>
  <si>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</si>
  <si>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</si>
  <si>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</si>
  <si>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</si>
  <si>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</si>
  <si>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</si>
  <si>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</si>
  <si>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</si>
  <si>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</si>
  <si>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</si>
  <si>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</si>
  <si>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</si>
  <si>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</si>
  <si>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</si>
  <si>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</si>
  <si>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</si>
  <si>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</si>
  <si>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</si>
  <si>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</si>
  <si>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</si>
  <si>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</si>
  <si>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</si>
  <si>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</si>
  <si>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</si>
  <si>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</si>
  <si>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</si>
  <si>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</si>
  <si>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</si>
  <si>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</si>
  <si>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</si>
  <si>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</si>
  <si>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</si>
  <si>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</si>
  <si>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</si>
  <si>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</si>
  <si>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</si>
  <si>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</si>
  <si>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</si>
  <si>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</si>
  <si>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</si>
  <si>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</si>
  <si>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</si>
  <si>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</si>
  <si>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</si>
  <si>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</si>
  <si>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</si>
  <si>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</si>
  <si>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</si>
  <si>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</si>
  <si>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</si>
  <si>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</si>
  <si>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</si>
  <si>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</si>
  <si>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</si>
  <si>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</si>
  <si>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</si>
  <si>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</si>
  <si>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</si>
  <si>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</si>
  <si>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</si>
  <si>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</si>
  <si>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</si>
  <si>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</si>
  <si>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</si>
  <si>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</si>
  <si>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</si>
  <si>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</si>
  <si>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</si>
  <si>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</si>
  <si>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</si>
  <si>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</si>
  <si>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</si>
  <si>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</si>
  <si>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</si>
  <si>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</si>
  <si>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</si>
  <si>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</si>
  <si>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</si>
  <si>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</si>
  <si>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</si>
  <si>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</si>
  <si>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</si>
  <si>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</si>
  <si>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</si>
  <si>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</si>
  <si>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</si>
  <si>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</si>
  <si>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</si>
  <si>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</si>
  <si>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</si>
  <si>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</si>
  <si>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</si>
  <si>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</si>
  <si>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</si>
  <si>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</si>
  <si>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</si>
  <si>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</si>
  <si>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</si>
  <si>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</si>
  <si>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</si>
  <si>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</si>
  <si>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</si>
  <si>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</si>
  <si>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</si>
  <si>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</si>
  <si>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</si>
  <si>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</si>
  <si>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</si>
  <si>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</si>
  <si>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</si>
  <si>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</si>
  <si>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</si>
  <si>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</si>
  <si>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</si>
  <si>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</si>
  <si>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</si>
  <si>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</si>
  <si>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</si>
  <si>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</si>
  <si>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</si>
  <si>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</si>
  <si>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</si>
  <si>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</si>
  <si>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</si>
  <si>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</si>
  <si>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</si>
  <si>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</si>
  <si>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</si>
  <si>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</si>
  <si>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</si>
  <si>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</si>
  <si>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</si>
  <si>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</si>
  <si>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</si>
  <si>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</si>
  <si>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</si>
  <si>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</si>
  <si>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</si>
  <si>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</si>
  <si>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</si>
  <si>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</si>
  <si>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</si>
  <si>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</si>
  <si>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</si>
  <si>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</si>
  <si>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</si>
  <si>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</si>
  <si>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</si>
  <si>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</si>
  <si>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</si>
  <si>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</si>
  <si>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</si>
  <si>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</si>
  <si>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</si>
  <si>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</si>
  <si>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</si>
  <si>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</si>
  <si>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</si>
  <si>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</si>
  <si>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</si>
  <si>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</si>
  <si>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</si>
  <si>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</si>
  <si>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</si>
  <si>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</si>
  <si>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</si>
  <si>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</si>
  <si>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</si>
  <si>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</si>
  <si>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</si>
  <si>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</si>
  <si>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</si>
  <si>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</si>
  <si>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</si>
  <si>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</si>
  <si>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</si>
  <si>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</si>
  <si>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</si>
  <si>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</si>
  <si>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</si>
  <si>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</si>
  <si>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</si>
  <si>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</si>
  <si>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</si>
  <si>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</si>
  <si>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</si>
  <si>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</si>
  <si>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</si>
  <si>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</si>
  <si>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</si>
  <si>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</si>
  <si>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</si>
  <si>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</si>
  <si>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</si>
  <si>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</si>
  <si>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</si>
  <si>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</si>
  <si>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</si>
  <si>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</si>
  <si>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</si>
  <si>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</si>
  <si>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</si>
  <si>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</si>
  <si>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</si>
  <si>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</si>
  <si>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</si>
  <si>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</si>
  <si>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</si>
  <si>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</si>
  <si>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</si>
  <si>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</si>
  <si>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</si>
  <si>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</si>
  <si>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</si>
  <si>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</si>
  <si>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</si>
  <si>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</si>
  <si>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</si>
  <si>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</si>
  <si>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</si>
  <si>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</si>
  <si>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</si>
  <si>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</si>
  <si>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</si>
  <si>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</si>
  <si>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</si>
  <si>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</si>
  <si>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</si>
  <si>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</si>
  <si>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</si>
  <si>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</si>
  <si>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</si>
  <si>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</si>
  <si>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</si>
  <si>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</si>
  <si>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</si>
  <si>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</si>
  <si>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</si>
  <si>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</si>
  <si>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</si>
  <si>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</si>
  <si>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</si>
  <si>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</si>
  <si>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</si>
  <si>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</si>
  <si>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</si>
  <si>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</si>
  <si>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</si>
  <si>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</si>
  <si>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</si>
  <si>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</si>
  <si>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</si>
  <si>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</si>
  <si>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</si>
  <si>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</si>
  <si>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</si>
  <si>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</si>
  <si>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</si>
  <si>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</si>
  <si>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</si>
  <si>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</si>
  <si>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</si>
  <si>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</si>
  <si>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</si>
  <si>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</si>
  <si>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</si>
  <si>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</si>
  <si>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</si>
  <si>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</si>
  <si>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</si>
  <si>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</si>
  <si>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</si>
  <si>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</si>
  <si>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</si>
  <si>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</si>
  <si>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</si>
  <si>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</si>
  <si>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</si>
  <si>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</si>
  <si>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</si>
  <si>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</si>
  <si>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</si>
  <si>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</si>
  <si>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</si>
  <si>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</si>
  <si>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</si>
  <si>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</si>
  <si>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</si>
  <si>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</si>
  <si>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</si>
  <si>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</si>
  <si>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</si>
  <si>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</si>
  <si>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</si>
  <si>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</si>
  <si>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</si>
  <si>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</si>
  <si>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</si>
  <si>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</si>
  <si>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</si>
  <si>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</si>
  <si>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</si>
  <si>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</si>
  <si>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</si>
  <si>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</si>
  <si>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</si>
  <si>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</si>
  <si>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</si>
  <si>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</si>
  <si>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</si>
  <si>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</si>
  <si>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</si>
  <si>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</si>
  <si>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</si>
  <si>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</si>
  <si>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</si>
  <si>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</si>
  <si>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</si>
  <si>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</si>
  <si>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</si>
  <si>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</si>
  <si>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</si>
  <si>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</si>
  <si>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</si>
  <si>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</si>
  <si>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</si>
  <si>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</si>
  <si>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</si>
  <si>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</si>
  <si>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</si>
  <si>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</si>
  <si>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</si>
  <si>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</si>
  <si>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</si>
  <si>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</si>
  <si>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</si>
  <si>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</si>
  <si>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</si>
  <si>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</si>
  <si>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</si>
  <si>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</si>
  <si>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</si>
  <si>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</si>
  <si>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</si>
  <si>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</si>
  <si>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</si>
  <si>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</si>
  <si>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</si>
  <si>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</si>
  <si>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</si>
  <si>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</si>
  <si>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</si>
  <si>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</si>
  <si>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</si>
  <si>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</si>
  <si>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</si>
  <si>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</si>
  <si>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</si>
  <si>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</si>
  <si>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</si>
  <si>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</si>
  <si>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</si>
  <si>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</si>
  <si>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</si>
  <si>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</si>
  <si>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</si>
  <si>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</si>
  <si>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</si>
  <si>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</si>
  <si>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</si>
  <si>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</si>
  <si>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</si>
  <si>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</si>
  <si>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</si>
  <si>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</si>
  <si>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</si>
  <si>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</si>
  <si>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</si>
  <si>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</si>
  <si>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</si>
  <si>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</si>
  <si>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</si>
  <si>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</si>
  <si>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</si>
  <si>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</si>
  <si>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</si>
  <si>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</si>
  <si>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</si>
  <si>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</si>
  <si>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</si>
  <si>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</si>
  <si>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</si>
  <si>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</si>
  <si>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</si>
  <si>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</si>
  <si>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</si>
  <si>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</si>
  <si>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</si>
  <si>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</si>
  <si>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</si>
  <si>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</si>
  <si>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</si>
  <si>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</si>
  <si>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</si>
  <si>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</si>
  <si>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</si>
  <si>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</si>
  <si>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</si>
  <si>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</si>
  <si>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</si>
  <si>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</si>
  <si>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</si>
  <si>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</si>
  <si>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</si>
  <si>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</si>
  <si>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</si>
  <si>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</si>
  <si>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</si>
  <si>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</si>
  <si>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</si>
  <si>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</si>
  <si>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</si>
  <si>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</si>
  <si>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</si>
  <si>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</si>
  <si>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</si>
  <si>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</si>
  <si>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</si>
  <si>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</si>
  <si>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</si>
  <si>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</si>
  <si>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</si>
  <si>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</si>
  <si>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</si>
  <si>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</si>
  <si>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</si>
  <si>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</si>
  <si>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</si>
  <si>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</si>
  <si>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</si>
  <si>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</si>
  <si>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</si>
  <si>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</si>
  <si>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</si>
  <si>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</si>
  <si>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</si>
  <si>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</si>
  <si>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</si>
  <si>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</si>
  <si>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</si>
  <si>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</si>
  <si>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</si>
  <si>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</si>
  <si>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</si>
  <si>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</si>
  <si>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</si>
  <si>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</si>
  <si>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</si>
  <si>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</si>
  <si>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</si>
  <si>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</si>
  <si>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</si>
  <si>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</si>
  <si>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</si>
  <si>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</si>
  <si>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</si>
  <si>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</si>
  <si>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</si>
  <si>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</si>
  <si>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</si>
  <si>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</si>
  <si>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</si>
  <si>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</si>
  <si>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</si>
  <si>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</si>
  <si>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</si>
  <si>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</si>
  <si>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</si>
  <si>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</si>
  <si>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</si>
  <si>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</si>
  <si>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</si>
  <si>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</si>
  <si>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</si>
  <si>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</si>
  <si>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</si>
  <si>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</si>
  <si>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</si>
  <si>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</si>
  <si>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</si>
  <si>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</si>
  <si>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</si>
  <si>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</si>
  <si>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</si>
  <si>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</si>
  <si>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</si>
  <si>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</si>
  <si>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</si>
  <si>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</si>
  <si>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</si>
  <si>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</si>
  <si>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</si>
  <si>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</si>
  <si>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</si>
  <si>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</si>
  <si>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</si>
  <si>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</si>
  <si>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</si>
  <si>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</si>
  <si>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</si>
  <si>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</si>
  <si>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</si>
  <si>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</si>
  <si>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</si>
  <si>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</si>
  <si>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</si>
  <si>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</si>
  <si>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</si>
  <si>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</si>
  <si>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</si>
  <si>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</si>
  <si>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</si>
  <si>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</si>
  <si>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</si>
  <si>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</si>
  <si>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</si>
  <si>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</si>
  <si>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</si>
  <si>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</si>
  <si>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</si>
  <si>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</si>
  <si>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</si>
  <si>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</si>
  <si>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</si>
  <si>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</si>
  <si>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</si>
  <si>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</si>
  <si>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</si>
  <si>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</si>
  <si>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</si>
  <si>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</si>
  <si>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</si>
  <si>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</si>
  <si>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</si>
  <si>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</si>
  <si>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</si>
  <si>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</si>
  <si>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</si>
  <si>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</si>
  <si>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</si>
  <si>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</si>
  <si>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</si>
  <si>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</si>
  <si>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</si>
  <si>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</si>
  <si>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</si>
  <si>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</si>
  <si>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</si>
  <si>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</si>
  <si>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</si>
  <si>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</si>
  <si>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</si>
  <si>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</si>
  <si>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</si>
  <si>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</si>
  <si>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</si>
  <si>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</si>
  <si>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</si>
  <si>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</si>
  <si>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</si>
  <si>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</si>
  <si>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</si>
  <si>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</si>
  <si>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</si>
  <si>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</si>
  <si>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</si>
  <si>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</si>
  <si>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</si>
  <si>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</si>
  <si>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</si>
  <si>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</si>
  <si>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</si>
  <si>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</si>
  <si>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</si>
  <si>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</si>
  <si>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</si>
  <si>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</si>
  <si>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</si>
  <si>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</si>
  <si>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</si>
  <si>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</si>
  <si>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</si>
  <si>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</si>
  <si>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</si>
  <si>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</si>
  <si>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</si>
  <si>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</si>
  <si>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</si>
  <si>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</si>
  <si>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</si>
  <si>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</si>
  <si>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</si>
  <si>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</si>
  <si>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</si>
  <si>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</si>
  <si>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</si>
  <si>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</si>
  <si>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</si>
  <si>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</si>
  <si>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</si>
  <si>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</si>
  <si>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</si>
  <si>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</si>
  <si>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</si>
  <si>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</si>
  <si>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</si>
  <si>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</si>
  <si>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</si>
  <si>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</si>
  <si>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</si>
  <si>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</si>
  <si>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</si>
  <si>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</si>
  <si>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</si>
  <si>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</si>
  <si>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</si>
  <si>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</si>
  <si>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</si>
  <si>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</si>
  <si>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</si>
  <si>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</si>
  <si>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</si>
  <si>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</si>
  <si>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</si>
  <si>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</si>
  <si>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</si>
  <si>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</si>
  <si>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</si>
  <si>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</si>
  <si>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</si>
  <si>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</si>
  <si>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</si>
  <si>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</si>
  <si>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</si>
  <si>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</si>
  <si>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</si>
  <si>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</si>
  <si>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</si>
  <si>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</si>
  <si>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</si>
  <si>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</si>
  <si>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</si>
  <si>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</si>
  <si>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</si>
  <si>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</si>
  <si>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</si>
  <si>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</si>
  <si>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</si>
  <si>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</si>
  <si>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</si>
  <si>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</si>
  <si>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</si>
  <si>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</si>
  <si>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</si>
  <si>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</si>
  <si>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</si>
  <si>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</si>
  <si>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</si>
  <si>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</si>
  <si>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</si>
  <si>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</si>
  <si>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</si>
  <si>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</si>
  <si>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</si>
  <si>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</si>
  <si>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</si>
  <si>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</si>
  <si>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</si>
  <si>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</si>
  <si>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</si>
  <si>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</si>
  <si>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</si>
  <si>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</si>
  <si>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</si>
  <si>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</si>
  <si>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</si>
  <si>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</si>
  <si>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</si>
  <si>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</si>
  <si>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</si>
  <si>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</si>
  <si>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</si>
  <si>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</si>
  <si>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</si>
  <si>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</si>
  <si>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</si>
  <si>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</si>
  <si>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</si>
  <si>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</si>
  <si>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</si>
  <si>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</si>
  <si>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</si>
  <si>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</si>
  <si>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</si>
  <si>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</si>
  <si>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</si>
  <si>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</si>
  <si>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</si>
  <si>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</si>
  <si>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</si>
  <si>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</si>
  <si>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</si>
  <si>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</si>
  <si>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</si>
  <si>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</si>
  <si>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</si>
  <si>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</si>
  <si>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</si>
  <si>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</si>
  <si>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</si>
  <si>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</si>
  <si>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</si>
  <si>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</si>
  <si>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</si>
  <si>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</si>
  <si>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</si>
  <si>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</si>
  <si>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</si>
  <si>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</si>
  <si>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</si>
  <si>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</si>
  <si>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</si>
  <si>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</si>
  <si>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</si>
  <si>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</si>
  <si>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</si>
  <si>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</si>
  <si>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</si>
  <si>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</si>
  <si>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</si>
  <si>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</si>
  <si>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</si>
  <si>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</si>
  <si>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</si>
  <si>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</si>
  <si>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</si>
  <si>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</si>
  <si>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</si>
  <si>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</si>
  <si>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</si>
  <si>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</si>
  <si>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</si>
  <si>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</si>
  <si>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</si>
  <si>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</si>
  <si>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</si>
  <si>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</si>
  <si>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</si>
  <si>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</si>
  <si>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</si>
  <si>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</si>
  <si>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</si>
  <si>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</si>
  <si>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</si>
  <si>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</si>
  <si>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</si>
  <si>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</si>
  <si>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</si>
  <si>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</si>
  <si>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</si>
  <si>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</si>
  <si>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</si>
  <si>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</si>
  <si>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</si>
  <si>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</si>
  <si>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</si>
  <si>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</si>
  <si>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</si>
  <si>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</si>
  <si>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</si>
  <si>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</si>
  <si>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</si>
  <si>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</si>
  <si>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</si>
  <si>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</si>
  <si>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</si>
  <si>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</si>
  <si>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</si>
  <si>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</si>
  <si>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</si>
  <si>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</si>
  <si>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</si>
  <si>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</si>
  <si>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</si>
  <si>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</si>
  <si>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</si>
  <si>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</si>
  <si>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</si>
  <si>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</si>
  <si>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</si>
  <si>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</si>
  <si>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</si>
  <si>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</si>
  <si>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</si>
  <si>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</si>
  <si>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</si>
  <si>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</si>
  <si>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</si>
  <si>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</si>
  <si>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</si>
  <si>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</si>
  <si>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</si>
  <si>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</si>
  <si>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</si>
  <si>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</si>
  <si>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</si>
  <si>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</si>
  <si>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</si>
  <si>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</si>
  <si>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</si>
  <si>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</si>
  <si>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</si>
  <si>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</si>
  <si>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</si>
  <si>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</si>
  <si>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</si>
  <si>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</si>
  <si>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</si>
  <si>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</si>
  <si>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</si>
  <si>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</si>
  <si>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</si>
  <si>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</si>
  <si>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</si>
  <si>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</si>
  <si>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</si>
  <si>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</si>
  <si>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</si>
  <si>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</si>
  <si>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</si>
  <si>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</si>
  <si>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</si>
  <si>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</si>
  <si>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</si>
  <si>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</si>
  <si>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</si>
  <si>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</si>
  <si>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</si>
  <si>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</si>
  <si>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</si>
  <si>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</si>
  <si>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</si>
  <si>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</si>
  <si>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</si>
  <si>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</si>
  <si>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</si>
  <si>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</si>
  <si>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</si>
  <si>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</si>
  <si>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</si>
  <si>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</si>
  <si>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</si>
  <si>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</si>
  <si>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</si>
  <si>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</si>
  <si>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</si>
  <si>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</si>
  <si>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</si>
  <si>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</si>
  <si>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</si>
  <si>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</si>
  <si>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</si>
  <si>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</si>
  <si>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</si>
  <si>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</si>
  <si>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</si>
  <si>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</si>
  <si>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</si>
  <si>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</si>
  <si>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</si>
  <si>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</si>
  <si>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</si>
  <si>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</si>
  <si>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</si>
  <si>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</si>
  <si>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</si>
  <si>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</si>
  <si>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</si>
  <si>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</si>
  <si>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</si>
  <si>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</si>
  <si>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</si>
  <si>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</si>
  <si>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</si>
  <si>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</si>
  <si>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</si>
  <si>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</si>
  <si>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</si>
  <si>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</si>
  <si>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</si>
  <si>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</si>
  <si>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</si>
  <si>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</si>
  <si>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</si>
  <si>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</si>
  <si>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</si>
  <si>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</si>
  <si>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</si>
  <si>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</si>
  <si>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</si>
  <si>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</si>
  <si>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</si>
  <si>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</si>
  <si>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</si>
  <si>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</si>
  <si>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</si>
  <si>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</si>
  <si>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</si>
  <si>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</si>
  <si>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</si>
  <si>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</si>
  <si>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</si>
  <si>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</si>
  <si>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</si>
  <si>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</si>
  <si>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</si>
  <si>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</si>
  <si>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</si>
  <si>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</si>
  <si>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</si>
  <si>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</si>
  <si>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</si>
  <si>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</si>
  <si>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</si>
  <si>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</si>
  <si>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</si>
  <si>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</si>
  <si>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</si>
  <si>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</si>
  <si>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</si>
  <si>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</si>
  <si>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</si>
  <si>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</si>
  <si>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</si>
  <si>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</si>
  <si>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</si>
  <si>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</si>
  <si>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</si>
  <si>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</si>
  <si>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</si>
  <si>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</si>
  <si>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</si>
  <si>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</si>
  <si>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</si>
  <si>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</si>
  <si>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</si>
  <si>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</si>
  <si>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</si>
  <si>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</si>
  <si>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</si>
  <si>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</si>
  <si>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</si>
  <si>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</si>
  <si>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</si>
  <si>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</si>
  <si>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</si>
  <si>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</si>
  <si>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</si>
  <si>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</si>
  <si>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</si>
  <si>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</si>
  <si>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</si>
  <si>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</si>
  <si>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</si>
  <si>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</si>
  <si>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</si>
  <si>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</si>
  <si>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</si>
  <si>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</si>
  <si>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</si>
  <si>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</si>
  <si>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</si>
  <si>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</si>
  <si>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</si>
  <si>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</si>
  <si>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</si>
  <si>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</si>
  <si>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</si>
  <si>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</si>
  <si>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</si>
  <si>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</si>
  <si>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</si>
  <si>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</si>
  <si>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</si>
  <si>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</si>
  <si>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</si>
  <si>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</si>
  <si>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</si>
  <si>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</si>
  <si>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</si>
  <si>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</si>
  <si>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</si>
  <si>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</si>
  <si>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</si>
  <si>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</si>
  <si>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</si>
  <si>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</si>
  <si>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</si>
  <si>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</si>
  <si>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</si>
  <si>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</si>
  <si>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</si>
  <si>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</si>
  <si>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</si>
  <si>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</si>
  <si>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</si>
  <si>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</si>
  <si>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</si>
  <si>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</si>
  <si>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</si>
  <si>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</si>
  <si>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</si>
  <si>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</si>
  <si>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</si>
  <si>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</si>
  <si>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</si>
  <si>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</si>
  <si>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</si>
  <si>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</si>
  <si>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</si>
  <si>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</si>
  <si>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</si>
  <si>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</si>
  <si>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</si>
  <si>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</si>
  <si>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</si>
  <si>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</si>
  <si>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</si>
  <si>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</si>
  <si>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</si>
  <si>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</si>
  <si>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</si>
  <si>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</si>
  <si>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</si>
  <si>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</si>
  <si>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</si>
  <si>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</si>
  <si>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</si>
  <si>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</si>
  <si>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</si>
  <si>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</si>
  <si>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</si>
  <si>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</si>
  <si>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</si>
  <si>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</si>
  <si>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</si>
  <si>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</si>
  <si>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</si>
  <si>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</si>
  <si>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</si>
  <si>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</si>
  <si>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</si>
  <si>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</si>
  <si>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</si>
  <si>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</si>
  <si>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</si>
  <si>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</si>
  <si>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</si>
  <si>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</si>
  <si>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</si>
  <si>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</si>
  <si>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</si>
  <si>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</si>
  <si>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</si>
  <si>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</si>
  <si>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</si>
  <si>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</si>
  <si>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</si>
  <si>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</si>
  <si>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</si>
  <si>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</si>
  <si>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</si>
  <si>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</si>
  <si>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</si>
  <si>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</si>
  <si>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</si>
  <si>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</si>
  <si>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</si>
  <si>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</si>
  <si>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</si>
  <si>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</si>
  <si>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</si>
  <si>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</si>
  <si>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</si>
  <si>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</si>
  <si>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</si>
  <si>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</si>
  <si>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</si>
  <si>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</si>
  <si>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</si>
  <si>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</si>
  <si>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</si>
  <si>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</si>
  <si>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</si>
  <si>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</si>
  <si>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</si>
  <si>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</si>
  <si>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</si>
  <si>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</si>
  <si>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</si>
  <si>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</si>
  <si>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</si>
  <si>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</si>
  <si>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</si>
  <si>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</si>
  <si>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</si>
  <si>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</si>
  <si>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</si>
  <si>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</si>
  <si>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</si>
  <si>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</si>
  <si>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</si>
  <si>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</si>
  <si>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</si>
  <si>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</si>
  <si>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</si>
  <si>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</si>
  <si>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</si>
  <si>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</si>
  <si>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</si>
  <si>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</si>
  <si>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</si>
  <si>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</si>
  <si>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</si>
  <si>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</si>
  <si>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</si>
  <si>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</si>
  <si>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</si>
  <si>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</si>
  <si>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</si>
  <si>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</si>
  <si>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</si>
  <si>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</si>
  <si>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</si>
  <si>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</si>
  <si>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</si>
  <si>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</si>
  <si>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</si>
  <si>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</si>
  <si>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</si>
  <si>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</si>
  <si>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</si>
  <si>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</si>
  <si>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</si>
  <si>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</si>
  <si>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</si>
  <si>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</si>
  <si>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</si>
  <si>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</si>
  <si>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</si>
  <si>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</si>
  <si>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</si>
  <si>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</si>
  <si>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</si>
  <si>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</si>
  <si>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</si>
  <si>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</si>
  <si>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</si>
  <si>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</si>
  <si>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</si>
  <si>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</si>
  <si>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</si>
  <si>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</si>
  <si>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</si>
  <si>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</si>
  <si>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</si>
  <si>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</si>
  <si>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</si>
  <si>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</si>
  <si>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</si>
  <si>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</si>
  <si>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</si>
  <si>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</si>
  <si>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</si>
  <si>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</si>
  <si>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</si>
  <si>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</si>
  <si>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</si>
  <si>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</si>
  <si>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</si>
  <si>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</si>
  <si>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</si>
  <si>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</si>
  <si>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</si>
  <si>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</si>
  <si>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</si>
  <si>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</si>
  <si>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</si>
  <si>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</si>
  <si>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</si>
  <si>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</si>
  <si>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</si>
  <si>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</si>
  <si>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</si>
  <si>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</si>
  <si>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</si>
  <si>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</si>
  <si>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</si>
  <si>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</si>
  <si>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</si>
  <si>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</si>
  <si>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</si>
  <si>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</si>
  <si>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</si>
  <si>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</si>
  <si>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</si>
  <si>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</si>
  <si>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</si>
  <si>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</si>
  <si>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</si>
  <si>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</si>
  <si>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</si>
  <si>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</si>
  <si>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</si>
  <si>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</si>
  <si>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</si>
  <si>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</si>
  <si>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</si>
  <si>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</si>
  <si>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</si>
  <si>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</si>
  <si>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</si>
  <si>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</si>
  <si>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</si>
  <si>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</si>
  <si>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</si>
  <si>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</si>
  <si>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</si>
  <si>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</si>
  <si>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</si>
  <si>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</si>
  <si>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</si>
  <si>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</si>
  <si>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</si>
  <si>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</si>
  <si>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</si>
  <si>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</si>
  <si>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</si>
  <si>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</si>
  <si>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</si>
  <si>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</si>
  <si>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</si>
  <si>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</si>
  <si>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</si>
  <si>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</si>
  <si>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</si>
  <si>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</si>
  <si>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</si>
  <si>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</si>
  <si>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</si>
  <si>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</si>
  <si>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</si>
  <si>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</si>
  <si>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</si>
  <si>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</si>
  <si>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</si>
  <si>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</si>
  <si>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</si>
  <si>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</si>
  <si>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</si>
  <si>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</si>
  <si>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</si>
  <si>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</si>
  <si>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</si>
  <si>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</si>
  <si>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</si>
  <si>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</si>
  <si>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</si>
  <si>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</si>
  <si>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</si>
  <si>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</si>
  <si>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</si>
  <si>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</si>
  <si>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</si>
  <si>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</si>
  <si>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</si>
  <si>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</si>
  <si>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</si>
  <si>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</si>
  <si>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</si>
  <si>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</si>
  <si>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</si>
  <si>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</si>
  <si>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</si>
  <si>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</si>
  <si>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</si>
  <si>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</si>
  <si>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</si>
  <si>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</si>
  <si>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</si>
  <si>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</si>
  <si>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</si>
  <si>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</si>
  <si>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</si>
  <si>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</si>
  <si>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</si>
  <si>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</si>
  <si>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</si>
  <si>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</si>
  <si>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</si>
  <si>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</si>
  <si>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</si>
  <si>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</si>
  <si>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</si>
  <si>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</si>
  <si>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</si>
  <si>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</si>
  <si>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</si>
  <si>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</si>
  <si>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</si>
  <si>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</si>
  <si>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</si>
  <si>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</si>
  <si>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</si>
  <si>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</si>
  <si>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</si>
  <si>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</si>
  <si>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</si>
  <si>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</si>
  <si>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</si>
  <si>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</si>
  <si>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</si>
  <si>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</si>
  <si>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</si>
  <si>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</si>
  <si>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</si>
  <si>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</si>
  <si>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</si>
  <si>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</si>
  <si>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</si>
  <si>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</si>
  <si>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</si>
  <si>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</si>
  <si>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</si>
  <si>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</si>
  <si>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</si>
  <si>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</si>
  <si>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</si>
  <si>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</si>
  <si>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</si>
  <si>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</si>
  <si>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</si>
  <si>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</si>
  <si>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</si>
  <si>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</si>
  <si>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</si>
  <si>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</si>
  <si>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</si>
  <si>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</si>
  <si>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</si>
  <si>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</si>
  <si>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</si>
  <si>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</si>
  <si>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</si>
  <si>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</si>
  <si>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</si>
  <si>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</si>
  <si>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</si>
  <si>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</si>
  <si>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</si>
  <si>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</si>
  <si>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</si>
  <si>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</si>
  <si>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</si>
  <si>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</si>
  <si>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</si>
  <si>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</si>
  <si>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</si>
  <si>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</si>
  <si>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</si>
  <si>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</si>
  <si>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</si>
  <si>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</si>
  <si>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</si>
  <si>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</si>
  <si>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</si>
  <si>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</si>
  <si>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</si>
  <si>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</si>
  <si>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</si>
  <si>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</si>
  <si>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</si>
  <si>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</si>
  <si>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</si>
  <si>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</si>
  <si>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</si>
  <si>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</si>
  <si>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</si>
  <si>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</si>
  <si>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</si>
  <si>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</si>
  <si>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</si>
  <si>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</si>
  <si>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</si>
  <si>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</si>
  <si>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</si>
  <si>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</si>
  <si>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</si>
  <si>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</si>
  <si>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</si>
  <si>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</si>
  <si>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</si>
  <si>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</si>
  <si>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</si>
  <si>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</si>
  <si>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</si>
  <si>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</si>
  <si>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</si>
  <si>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</si>
  <si>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</si>
  <si>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</si>
  <si>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</si>
  <si>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</si>
  <si>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</si>
  <si>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</si>
  <si>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</si>
  <si>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</si>
  <si>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</si>
  <si>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</si>
  <si>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</si>
  <si>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</si>
  <si>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</si>
  <si>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</si>
  <si>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</si>
  <si>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</si>
  <si>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</si>
  <si>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</si>
  <si>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</si>
  <si>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</si>
  <si>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</si>
  <si>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</si>
  <si>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</si>
  <si>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</si>
  <si>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</si>
  <si>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</si>
  <si>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</si>
  <si>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</si>
  <si>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</si>
  <si>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</si>
  <si>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</si>
  <si>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</si>
  <si>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</si>
  <si>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</si>
  <si>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</si>
  <si>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</si>
  <si>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</si>
  <si>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</si>
  <si>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</si>
  <si>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</si>
  <si>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</si>
  <si>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</si>
  <si>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</si>
  <si>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</si>
  <si>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</si>
  <si>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</si>
  <si>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</si>
  <si>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</si>
  <si>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</si>
  <si>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</si>
  <si>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</si>
  <si>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</si>
  <si>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</si>
  <si>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</si>
  <si>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</si>
  <si>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</si>
  <si>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</si>
  <si>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</si>
  <si>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</si>
  <si>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</si>
  <si>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</si>
  <si>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</si>
  <si>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</si>
  <si>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</si>
  <si>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</si>
  <si>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</si>
  <si>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</si>
  <si>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</si>
  <si>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</si>
  <si>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</si>
  <si>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</si>
  <si>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</si>
  <si>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</si>
  <si>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</si>
  <si>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</si>
  <si>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</si>
  <si>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</si>
  <si>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</si>
  <si>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</si>
  <si>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</si>
  <si>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</si>
  <si>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</si>
  <si>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</si>
  <si>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</si>
  <si>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</si>
  <si>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</si>
  <si>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</si>
  <si>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</si>
  <si>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</si>
  <si>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</si>
  <si>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</si>
  <si>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</si>
  <si>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</si>
  <si>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</si>
  <si>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</si>
  <si>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</si>
  <si>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</si>
  <si>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</si>
  <si>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</si>
  <si>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</si>
  <si>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</si>
  <si>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</si>
  <si>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</si>
  <si>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</si>
  <si>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</si>
  <si>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</si>
  <si>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</si>
  <si>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</si>
  <si>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</si>
  <si>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</si>
  <si>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</si>
  <si>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</si>
  <si>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</si>
  <si>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</si>
  <si>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</si>
  <si>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</si>
  <si>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</si>
  <si>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</si>
  <si>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</si>
  <si>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</si>
  <si>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</si>
  <si>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</si>
  <si>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</si>
  <si>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</si>
  <si>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</si>
  <si>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</si>
  <si>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</si>
  <si>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</si>
  <si>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</si>
  <si>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</si>
  <si>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</si>
  <si>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</si>
  <si>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</si>
  <si>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</si>
  <si>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</si>
  <si>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</si>
  <si>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</si>
  <si>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</si>
  <si>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</si>
  <si>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</si>
  <si>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</si>
  <si>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</si>
  <si>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</si>
  <si>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</si>
  <si>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</si>
  <si>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</si>
  <si>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</si>
  <si>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</si>
  <si>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</si>
  <si>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</si>
  <si>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</si>
  <si>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</si>
  <si>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</si>
  <si>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</si>
  <si>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</si>
  <si>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</si>
  <si>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</si>
  <si>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</si>
  <si>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</si>
  <si>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</si>
  <si>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</si>
  <si>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</si>
  <si>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</si>
  <si>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</si>
  <si>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</si>
  <si>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</si>
  <si>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</si>
  <si>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</si>
  <si>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</si>
  <si>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</si>
  <si>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</si>
  <si>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</si>
  <si>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</si>
  <si>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</si>
  <si>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</si>
  <si>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</si>
  <si>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</si>
  <si>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</si>
  <si>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</si>
  <si>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</si>
  <si>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</si>
  <si>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</si>
  <si>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</si>
  <si>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</si>
  <si>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</si>
  <si>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</si>
  <si>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</si>
  <si>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</si>
  <si>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</si>
  <si>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</si>
  <si>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</si>
  <si>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</si>
  <si>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</si>
  <si>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</si>
  <si>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</si>
  <si>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</si>
  <si>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</si>
  <si>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</si>
  <si>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</si>
  <si>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</si>
  <si>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</si>
  <si>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</si>
  <si>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</si>
  <si>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</si>
  <si>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</si>
  <si>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</si>
  <si>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</si>
  <si>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</si>
  <si>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</si>
  <si>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</si>
  <si>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</si>
  <si>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</si>
  <si>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</si>
  <si>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</si>
  <si>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</si>
  <si>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</si>
  <si>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</si>
  <si>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</si>
  <si>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</si>
  <si>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</si>
  <si>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</si>
  <si>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</si>
  <si>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</si>
  <si>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</si>
  <si>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</si>
  <si>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</si>
  <si>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</si>
  <si>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</si>
  <si>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</si>
  <si>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</si>
  <si>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</si>
  <si>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</si>
  <si>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</si>
  <si>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</si>
  <si>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</si>
  <si>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</si>
  <si>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</si>
  <si>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</si>
  <si>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</si>
  <si>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</si>
  <si>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</si>
  <si>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</si>
  <si>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</si>
  <si>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</si>
  <si>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</si>
  <si>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</si>
  <si>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</si>
  <si>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</si>
  <si>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</si>
  <si>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</si>
  <si>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</si>
  <si>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</si>
  <si>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</si>
  <si>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</si>
  <si>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</si>
  <si>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</si>
  <si>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</si>
  <si>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</si>
  <si>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</si>
  <si>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</si>
  <si>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</si>
  <si>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</si>
  <si>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</si>
  <si>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</si>
  <si>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</si>
  <si>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</si>
  <si>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</si>
  <si>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</si>
  <si>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</si>
  <si>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</si>
  <si>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</si>
  <si>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</si>
  <si>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</si>
  <si>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</si>
  <si>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</si>
  <si>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</si>
  <si>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</si>
  <si>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</si>
  <si>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</si>
  <si>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</si>
  <si>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</si>
  <si>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</si>
  <si>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</si>
  <si>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</si>
  <si>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</si>
  <si>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</si>
  <si>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</si>
  <si>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</si>
  <si>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</si>
  <si>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</si>
  <si>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</si>
  <si>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</si>
  <si>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</si>
  <si>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</si>
  <si>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</si>
  <si>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</si>
  <si>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</si>
  <si>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</si>
  <si>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</si>
  <si>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</si>
  <si>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</si>
  <si>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</si>
  <si>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</si>
  <si>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</si>
  <si>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</si>
  <si>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</si>
  <si>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</si>
  <si>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</si>
  <si>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</si>
  <si>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</si>
  <si>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</si>
  <si>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</si>
  <si>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</si>
  <si>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</si>
  <si>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</si>
  <si>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</si>
  <si>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</si>
  <si>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</si>
  <si>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</si>
  <si>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</si>
  <si>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</si>
  <si>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</si>
  <si>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</si>
  <si>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</si>
  <si>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</si>
  <si>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</si>
  <si>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</si>
  <si>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</si>
  <si>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</si>
  <si>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</si>
  <si>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</si>
  <si>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</si>
  <si>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</si>
  <si>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</si>
  <si>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</si>
  <si>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</si>
  <si>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</si>
  <si>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</si>
  <si>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</si>
  <si>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</si>
  <si>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</si>
  <si>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</si>
  <si>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</si>
  <si>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</si>
  <si>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</si>
  <si>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</si>
  <si>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</si>
  <si>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</si>
  <si>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</si>
  <si>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</si>
  <si>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</si>
  <si>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</si>
  <si>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</si>
  <si>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</si>
  <si>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</si>
  <si>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</si>
  <si>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</si>
  <si>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</si>
  <si>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</si>
  <si>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</si>
  <si>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</si>
  <si>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</si>
  <si>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</si>
  <si>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</si>
  <si>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</si>
  <si>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</si>
  <si>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</si>
  <si>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</si>
  <si>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</si>
  <si>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</si>
  <si>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</si>
  <si>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</si>
  <si>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</si>
  <si>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</si>
  <si>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</si>
  <si>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</si>
  <si>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</si>
  <si>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</si>
  <si>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</si>
  <si>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</si>
  <si>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</si>
  <si>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</si>
  <si>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</si>
  <si>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</si>
  <si>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</si>
  <si>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</si>
  <si>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</si>
  <si>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</si>
  <si>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</si>
  <si>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</si>
  <si>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</si>
  <si>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</si>
  <si>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</si>
  <si>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</si>
  <si>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</si>
  <si>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</si>
  <si>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</si>
  <si>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</si>
  <si>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</si>
  <si>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</si>
  <si>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</si>
  <si>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</si>
  <si>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</si>
  <si>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</si>
  <si>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</si>
  <si>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</si>
  <si>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</si>
  <si>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</si>
  <si>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</si>
  <si>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</si>
  <si>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</si>
  <si>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</si>
  <si>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</si>
  <si>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</si>
  <si>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</si>
  <si>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</si>
  <si>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</si>
  <si>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</si>
  <si>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</si>
  <si>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</si>
  <si>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</si>
  <si>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</si>
  <si>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</si>
  <si>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</si>
  <si>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</si>
  <si>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</si>
  <si>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</si>
  <si>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</si>
  <si>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</si>
  <si>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</si>
  <si>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</si>
  <si>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</si>
  <si>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</si>
  <si>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</si>
  <si>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</si>
  <si>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</si>
  <si>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</si>
  <si>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</si>
  <si>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</si>
  <si>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</si>
  <si>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</si>
  <si>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</si>
  <si>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</si>
  <si>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</si>
  <si>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</si>
  <si>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</si>
  <si>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</si>
  <si>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</si>
  <si>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</si>
  <si>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</si>
  <si>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</si>
  <si>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</si>
  <si>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</si>
  <si>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</si>
  <si>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</si>
  <si>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</si>
  <si>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</si>
  <si>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</si>
  <si>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</si>
  <si>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</si>
  <si>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</si>
  <si>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</si>
  <si>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</si>
  <si>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</si>
  <si>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</si>
  <si>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</si>
  <si>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</si>
  <si>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</si>
  <si>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</si>
  <si>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</si>
  <si>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</si>
  <si>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</si>
  <si>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</si>
  <si>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</si>
  <si>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</si>
  <si>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</si>
  <si>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</si>
  <si>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</si>
  <si>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</si>
  <si>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</si>
  <si>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</si>
  <si>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</si>
  <si>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</si>
  <si>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</si>
  <si>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</si>
  <si>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</si>
  <si>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</si>
  <si>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</si>
  <si>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</si>
  <si>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</si>
  <si>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</si>
  <si>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</si>
  <si>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</si>
  <si>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</si>
  <si>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</si>
  <si>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</si>
  <si>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</si>
  <si>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</si>
  <si>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</si>
  <si>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</si>
  <si>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</si>
  <si>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</si>
  <si>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</si>
  <si>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</si>
  <si>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</si>
  <si>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</si>
  <si>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</si>
  <si>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</si>
  <si>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</si>
  <si>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</si>
  <si>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</si>
  <si>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</si>
  <si>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</si>
  <si>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</si>
  <si>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</si>
  <si>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</si>
  <si>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</si>
  <si>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</si>
  <si>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</si>
  <si>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</si>
  <si>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</si>
  <si>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</si>
  <si>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</si>
  <si>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</si>
  <si>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</si>
  <si>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</si>
  <si>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</si>
  <si>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</si>
  <si>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</si>
  <si>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</si>
  <si>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</si>
  <si>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</si>
  <si>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</si>
  <si>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</si>
  <si>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</si>
  <si>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</si>
  <si>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</si>
  <si>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</si>
  <si>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</si>
  <si>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</si>
  <si>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</si>
  <si>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</si>
  <si>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</si>
  <si>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</si>
  <si>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</si>
  <si>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</si>
  <si>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</si>
  <si>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</si>
  <si>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</si>
  <si>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</si>
  <si>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</si>
  <si>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</si>
  <si>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</si>
  <si>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</si>
  <si>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</si>
  <si>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</si>
  <si>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</si>
  <si>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</si>
  <si>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</si>
  <si>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</si>
  <si>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</si>
  <si>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</si>
  <si>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</si>
  <si>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</si>
  <si>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</si>
  <si>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</si>
  <si>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</si>
  <si>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</si>
  <si>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</si>
  <si>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</si>
  <si>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</si>
  <si>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</si>
  <si>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</si>
  <si>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</si>
  <si>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</si>
  <si>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</si>
  <si>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</si>
  <si>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</si>
  <si>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</si>
  <si>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</si>
  <si>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</si>
  <si>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</si>
  <si>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</si>
  <si>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</si>
  <si>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</si>
  <si>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</si>
  <si>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</si>
  <si>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</si>
  <si>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</si>
  <si>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</si>
  <si>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</si>
  <si>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</si>
  <si>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</si>
  <si>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</si>
  <si>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</si>
  <si>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</si>
  <si>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</si>
  <si>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</si>
  <si>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</si>
  <si>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</si>
  <si>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</si>
  <si>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</si>
  <si>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</si>
  <si>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</si>
  <si>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</si>
  <si>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</si>
  <si>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</si>
  <si>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</si>
  <si>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</si>
  <si>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</si>
  <si>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</si>
  <si>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</si>
  <si>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</si>
  <si>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</si>
  <si>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</si>
  <si>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</si>
  <si>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</si>
  <si>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</si>
  <si>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</si>
  <si>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</si>
  <si>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</si>
  <si>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</si>
  <si>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</si>
  <si>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</si>
  <si>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</si>
  <si>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</si>
  <si>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</si>
  <si>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</si>
  <si>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</si>
  <si>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</si>
  <si>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</si>
  <si>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</si>
  <si>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</si>
  <si>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</si>
  <si>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</si>
  <si>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</si>
  <si>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</si>
  <si>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</si>
  <si>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</si>
  <si>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</si>
  <si>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</si>
  <si>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</si>
  <si>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</si>
  <si>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</si>
  <si>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</si>
  <si>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</si>
  <si>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</si>
  <si>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</si>
  <si>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</si>
  <si>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</si>
  <si>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</si>
  <si>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</si>
  <si>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</si>
  <si>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</si>
  <si>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</si>
  <si>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</si>
  <si>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</si>
  <si>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</si>
  <si>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</si>
  <si>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</si>
  <si>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</si>
  <si>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</si>
  <si>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</si>
  <si>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</si>
  <si>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</si>
  <si>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</si>
  <si>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</si>
  <si>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</si>
  <si>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</si>
  <si>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</si>
  <si>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</si>
  <si>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</si>
  <si>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</si>
  <si>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</si>
  <si>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</si>
  <si>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</si>
  <si>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</si>
  <si>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</si>
  <si>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</si>
  <si>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</si>
  <si>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</si>
  <si>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</si>
  <si>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</si>
  <si>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</si>
  <si>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</si>
  <si>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</si>
  <si>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</si>
  <si>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</si>
  <si>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</si>
  <si>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</si>
  <si>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</si>
  <si>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</si>
  <si>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</si>
  <si>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</si>
  <si>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</si>
  <si>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</si>
  <si>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</si>
  <si>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</si>
  <si>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</si>
  <si>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</si>
  <si>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</si>
  <si>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</si>
  <si>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</si>
  <si>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</si>
  <si>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</si>
  <si>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</si>
  <si>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</si>
  <si>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</si>
  <si>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</si>
  <si>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</si>
  <si>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</si>
  <si>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</si>
  <si>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</si>
  <si>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</si>
  <si>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</si>
  <si>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</si>
  <si>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</si>
  <si>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</si>
  <si>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</si>
  <si>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</si>
  <si>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</si>
  <si>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</si>
  <si>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</si>
  <si>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</si>
  <si>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</si>
  <si>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</si>
  <si>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</si>
  <si>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</si>
  <si>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</si>
  <si>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</si>
  <si>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</si>
  <si>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</si>
  <si>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</si>
  <si>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</si>
  <si>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</si>
  <si>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</si>
  <si>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</si>
  <si>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</si>
  <si>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</si>
  <si>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</si>
  <si>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</si>
  <si>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</si>
  <si>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</si>
  <si>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</si>
  <si>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</si>
  <si>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</si>
  <si>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</si>
  <si>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</si>
  <si>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</si>
  <si>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</si>
  <si>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</si>
  <si>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</si>
  <si>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</si>
  <si>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</si>
  <si>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</si>
  <si>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</si>
  <si>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</si>
  <si>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</si>
  <si>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</si>
  <si>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</si>
  <si>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</si>
  <si>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</si>
  <si>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</si>
  <si>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</si>
  <si>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</si>
  <si>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</si>
  <si>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</si>
  <si>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</si>
  <si>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</si>
  <si>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</si>
  <si>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</si>
  <si>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</si>
  <si>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</si>
  <si>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</si>
  <si>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</si>
  <si>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</si>
  <si>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</si>
  <si>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</si>
  <si>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</si>
  <si>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</si>
  <si>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</si>
  <si>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</si>
  <si>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</si>
  <si>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</si>
  <si>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</si>
  <si>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</si>
  <si>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</si>
  <si>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</si>
  <si>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</si>
  <si>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</si>
  <si>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</si>
  <si>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</si>
  <si>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</si>
  <si>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</si>
  <si>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</si>
  <si>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</si>
  <si>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</si>
  <si>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</si>
  <si>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</si>
  <si>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</si>
  <si>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</si>
  <si>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</si>
  <si>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</si>
  <si>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</si>
  <si>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</si>
  <si>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</si>
  <si>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</si>
  <si>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</si>
  <si>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</si>
  <si>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</si>
  <si>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</si>
  <si>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</si>
  <si>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</si>
  <si>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</si>
  <si>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</si>
  <si>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</si>
  <si>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</si>
  <si>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</si>
  <si>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</si>
  <si>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</si>
  <si>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</si>
  <si>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</si>
  <si>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</si>
  <si>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</si>
  <si>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</si>
  <si>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</si>
  <si>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</si>
  <si>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</si>
  <si>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</si>
  <si>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</si>
  <si>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</si>
  <si>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</si>
  <si>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</si>
  <si>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</si>
  <si>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</si>
  <si>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</si>
  <si>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</si>
  <si>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</si>
  <si>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</si>
  <si>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</si>
  <si>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</si>
  <si>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</si>
  <si>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</si>
  <si>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</si>
  <si>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</si>
  <si>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</si>
  <si>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</si>
  <si>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</si>
  <si>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</si>
  <si>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</si>
  <si>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</si>
  <si>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</si>
  <si>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</si>
  <si>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</si>
  <si>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</si>
  <si>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</si>
  <si>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</si>
  <si>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</si>
  <si>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</si>
  <si>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</si>
  <si>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</si>
  <si>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</si>
  <si>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</si>
  <si>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</si>
  <si>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</si>
  <si>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</si>
  <si>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</si>
  <si>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</si>
  <si>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</si>
  <si>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</si>
  <si>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</si>
  <si>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</si>
  <si>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</si>
  <si>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</si>
  <si>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</si>
  <si>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</si>
  <si>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</si>
  <si>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</si>
  <si>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</si>
  <si>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</si>
  <si>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</si>
  <si>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</si>
  <si>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</si>
  <si>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</si>
  <si>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</si>
  <si>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</si>
  <si>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</si>
  <si>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</si>
  <si>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</si>
  <si>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</si>
  <si>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</si>
  <si>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</si>
  <si>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</si>
  <si>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</si>
  <si>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</si>
  <si>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</si>
  <si>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</si>
  <si>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</si>
  <si>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</si>
  <si>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</si>
  <si>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</si>
  <si>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</si>
  <si>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</si>
  <si>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</si>
  <si>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</si>
  <si>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</si>
  <si>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</si>
  <si>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</si>
  <si>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</si>
  <si>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</si>
  <si>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</si>
  <si>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</si>
  <si>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</si>
  <si>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</si>
  <si>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</si>
  <si>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</si>
  <si>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</si>
  <si>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</si>
  <si>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</si>
  <si>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</si>
  <si>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</si>
  <si>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</si>
  <si>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</si>
  <si>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</si>
  <si>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</si>
  <si>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</si>
  <si>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</si>
  <si>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</si>
  <si>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</si>
  <si>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</si>
  <si>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</si>
  <si>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</si>
  <si>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</si>
  <si>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</si>
  <si>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</si>
  <si>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</si>
  <si>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</si>
  <si>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</si>
  <si>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</si>
  <si>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</si>
  <si>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</si>
  <si>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</si>
  <si>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</si>
  <si>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</si>
  <si>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</si>
  <si>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</si>
  <si>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</si>
  <si>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</si>
  <si>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</si>
  <si>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</si>
  <si>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</si>
  <si>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</si>
  <si>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</si>
  <si>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</si>
  <si>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</si>
  <si>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</si>
  <si>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</si>
  <si>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</si>
  <si>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</si>
  <si>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</si>
  <si>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</si>
  <si>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</si>
  <si>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</si>
  <si>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</si>
  <si>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</si>
  <si>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</si>
  <si>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</si>
  <si>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</si>
  <si>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</si>
  <si>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</si>
  <si>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</si>
  <si>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</si>
  <si>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</si>
  <si>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</si>
  <si>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</si>
  <si>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</si>
  <si>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</si>
  <si>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</si>
  <si>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</si>
  <si>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</si>
  <si>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</si>
  <si>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</si>
  <si>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</si>
  <si>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</si>
  <si>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</si>
  <si>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</si>
  <si>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</si>
  <si>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</si>
  <si>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</si>
  <si>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</si>
  <si>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</si>
  <si>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</si>
  <si>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</si>
  <si>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</si>
  <si>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</si>
  <si>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</si>
  <si>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</si>
  <si>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</si>
  <si>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</si>
  <si>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</si>
  <si>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</si>
  <si>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</si>
  <si>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</si>
  <si>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</si>
  <si>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</si>
  <si>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</si>
  <si>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</si>
  <si>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</si>
  <si>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</si>
  <si>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</si>
  <si>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</si>
  <si>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</si>
  <si>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</si>
  <si>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</si>
  <si>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</si>
  <si>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</si>
  <si>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</si>
  <si>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</si>
  <si>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</si>
  <si>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</si>
  <si>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</si>
  <si>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</si>
  <si>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</si>
  <si>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</si>
  <si>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</si>
  <si>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</si>
  <si>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</si>
  <si>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</si>
  <si>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</si>
  <si>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</si>
  <si>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</si>
  <si>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</si>
  <si>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</si>
  <si>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</si>
  <si>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</si>
  <si>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</si>
  <si>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</si>
  <si>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</si>
  <si>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</si>
  <si>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</si>
  <si>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</si>
  <si>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</si>
  <si>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</si>
  <si>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</si>
  <si>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</si>
  <si>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</si>
  <si>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</si>
  <si>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</si>
  <si>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</si>
  <si>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</si>
  <si>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</si>
  <si>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</si>
  <si>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</si>
  <si>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</si>
  <si>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</si>
  <si>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</si>
  <si>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</si>
  <si>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</si>
  <si>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</si>
  <si>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</si>
  <si>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</si>
  <si>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</si>
  <si>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</si>
  <si>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</si>
  <si>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</si>
  <si>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</si>
  <si>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</si>
  <si>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</si>
  <si>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</si>
  <si>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</si>
  <si>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</si>
  <si>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</si>
  <si>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</si>
  <si>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</si>
  <si>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</si>
  <si>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</si>
  <si>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</si>
  <si>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</si>
  <si>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</si>
  <si>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</si>
  <si>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</si>
  <si>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</si>
  <si>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</si>
  <si>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</si>
  <si>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</si>
  <si>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</si>
  <si>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</si>
  <si>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</si>
  <si>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</si>
  <si>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</si>
  <si>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</si>
  <si>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</si>
  <si>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</si>
  <si>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</si>
  <si>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</si>
  <si>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</si>
  <si>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</si>
  <si>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</si>
  <si>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</si>
  <si>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</si>
  <si>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</si>
  <si>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</si>
  <si>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</si>
  <si>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</si>
  <si>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</si>
  <si>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</si>
  <si>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</si>
  <si>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</si>
  <si>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</si>
  <si>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</si>
  <si>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</si>
  <si>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</si>
  <si>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</si>
  <si>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</si>
  <si>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</si>
  <si>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</si>
  <si>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</si>
  <si>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</si>
  <si>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</si>
  <si>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</si>
  <si>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</si>
  <si>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</si>
  <si>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</si>
  <si>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</si>
  <si>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</si>
  <si>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</si>
  <si>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</si>
  <si>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</si>
  <si>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</si>
  <si>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</si>
  <si>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</si>
  <si>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</si>
  <si>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</si>
  <si>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</si>
  <si>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</si>
  <si>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</si>
  <si>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</si>
  <si>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</si>
  <si>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</si>
  <si>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</si>
  <si>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</si>
  <si>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</si>
  <si>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</si>
  <si>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</si>
  <si>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</si>
  <si>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</si>
  <si>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</si>
  <si>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</si>
  <si>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</si>
  <si>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</si>
  <si>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</si>
  <si>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</si>
  <si>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</si>
  <si>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</si>
  <si>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</si>
  <si>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</si>
  <si>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</si>
  <si>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</si>
  <si>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</si>
  <si>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</si>
  <si>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</si>
  <si>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</si>
  <si>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</si>
  <si>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</si>
  <si>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</si>
  <si>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</si>
  <si>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</si>
  <si>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</si>
  <si>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</si>
  <si>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</si>
  <si>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</si>
  <si>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</si>
  <si>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</si>
  <si>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</si>
  <si>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</si>
  <si>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</si>
  <si>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</si>
  <si>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</si>
  <si>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</si>
  <si>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</si>
  <si>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</si>
  <si>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</si>
  <si>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</si>
  <si>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</si>
  <si>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</si>
  <si>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</si>
  <si>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</si>
  <si>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</si>
  <si>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</si>
  <si>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</si>
  <si>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</si>
  <si>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</si>
  <si>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</si>
  <si>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</si>
  <si>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</si>
  <si>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</si>
  <si>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</si>
  <si>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</si>
  <si>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</si>
  <si>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</si>
  <si>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</si>
  <si>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</si>
  <si>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</si>
  <si>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</si>
  <si>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</si>
  <si>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</si>
  <si>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</si>
  <si>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</si>
  <si>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</si>
  <si>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</si>
  <si>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</si>
  <si>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</si>
  <si>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</si>
  <si>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</si>
  <si>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</si>
  <si>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</si>
  <si>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</si>
  <si>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</si>
  <si>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</si>
  <si>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</si>
  <si>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</si>
  <si>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</si>
  <si>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</si>
  <si>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</si>
  <si>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</si>
  <si>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</si>
  <si>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</si>
  <si>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</si>
  <si>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</si>
  <si>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</si>
  <si>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</si>
  <si>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</si>
  <si>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</si>
  <si>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</si>
  <si>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</si>
  <si>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</si>
  <si>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</si>
  <si>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</si>
  <si>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</si>
  <si>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</si>
  <si>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</si>
  <si>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</si>
  <si>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</si>
  <si>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</si>
  <si>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</si>
  <si>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</si>
  <si>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</si>
  <si>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</si>
  <si>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</si>
  <si>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</si>
  <si>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</si>
  <si>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</si>
  <si>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</si>
  <si>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</si>
  <si>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</si>
  <si>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</si>
  <si>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</si>
  <si>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</si>
  <si>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</si>
  <si>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</si>
  <si>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</si>
  <si>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</si>
  <si>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</si>
  <si>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</si>
  <si>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</si>
  <si>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</si>
  <si>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</si>
  <si>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</si>
  <si>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</si>
  <si>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</si>
  <si>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</si>
  <si>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</si>
  <si>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</si>
  <si>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</si>
  <si>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</si>
  <si>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</si>
  <si>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</si>
  <si>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</si>
  <si>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</si>
  <si>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</si>
  <si>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</si>
  <si>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</si>
  <si>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</si>
  <si>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</si>
  <si>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</si>
  <si>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</si>
  <si>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</si>
  <si>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</si>
  <si>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</si>
  <si>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</si>
  <si>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</si>
  <si>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</si>
  <si>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</si>
  <si>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</si>
  <si>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</si>
  <si>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</si>
  <si>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</si>
  <si>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</si>
  <si>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</si>
  <si>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</si>
  <si>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</si>
  <si>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</si>
  <si>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</si>
  <si>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</si>
  <si>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</si>
  <si>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</si>
  <si>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</si>
  <si>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</si>
  <si>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</si>
  <si>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</si>
  <si>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</si>
  <si>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</si>
  <si>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</si>
  <si>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</si>
  <si>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</si>
  <si>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</si>
  <si>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</si>
  <si>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</si>
  <si>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</si>
  <si>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</si>
  <si>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</si>
  <si>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</si>
  <si>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</si>
  <si>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</si>
  <si>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</si>
  <si>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</si>
  <si>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</si>
  <si>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</si>
  <si>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</si>
  <si>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</si>
  <si>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</si>
  <si>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</si>
  <si>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</si>
  <si>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</si>
  <si>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</si>
  <si>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</si>
  <si>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</si>
  <si>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</si>
  <si>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</si>
  <si>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</si>
  <si>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</si>
  <si>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</si>
  <si>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</si>
  <si>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</si>
  <si>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</si>
  <si>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</si>
  <si>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</si>
  <si>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</si>
  <si>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</si>
  <si>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</si>
  <si>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</si>
  <si>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</si>
  <si>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</si>
  <si>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</si>
  <si>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</si>
  <si>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</si>
  <si>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</si>
  <si>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</si>
  <si>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</si>
  <si>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</si>
  <si>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</si>
  <si>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</si>
  <si>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</si>
  <si>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</si>
  <si>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</si>
  <si>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</si>
  <si>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</si>
  <si>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</si>
  <si>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</si>
  <si>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</si>
  <si>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</si>
  <si>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</si>
  <si>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</si>
  <si>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</si>
  <si>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</si>
  <si>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</si>
  <si>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</si>
  <si>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</si>
  <si>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</si>
  <si>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</si>
  <si>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</si>
  <si>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</si>
  <si>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</si>
  <si>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</si>
  <si>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</si>
  <si>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</si>
  <si>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</si>
  <si>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</si>
  <si>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</si>
  <si>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</si>
  <si>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</si>
  <si>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</si>
  <si>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</si>
  <si>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</si>
  <si>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</si>
  <si>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</si>
  <si>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</si>
  <si>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</si>
  <si>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</si>
  <si>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</si>
  <si>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</si>
  <si>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</si>
  <si>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</si>
  <si>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</si>
  <si>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</si>
  <si>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</si>
  <si>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</si>
  <si>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</si>
  <si>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</si>
  <si>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</si>
  <si>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</si>
  <si>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</si>
  <si>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</si>
  <si>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</si>
  <si>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</si>
  <si>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</si>
  <si>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</si>
  <si>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</si>
  <si>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</si>
  <si>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</si>
  <si>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</si>
  <si>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</si>
  <si>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</si>
  <si>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</si>
  <si>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</si>
  <si>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</si>
  <si>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</si>
  <si>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</si>
  <si>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</si>
  <si>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</si>
  <si>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</si>
  <si>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</si>
  <si>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</si>
  <si>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</si>
  <si>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</si>
  <si>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</si>
  <si>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</si>
  <si>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</si>
  <si>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</si>
  <si>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</si>
  <si>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</si>
  <si>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</si>
  <si>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</si>
  <si>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</si>
  <si>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</si>
  <si>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</si>
  <si>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</si>
  <si>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</si>
  <si>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</si>
  <si>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</si>
  <si>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</si>
  <si>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</si>
  <si>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</si>
  <si>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</si>
  <si>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</si>
  <si>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</si>
  <si>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</si>
  <si>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</si>
  <si>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</si>
  <si>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</si>
  <si>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</si>
  <si>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</si>
  <si>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</si>
  <si>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</si>
  <si>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</si>
  <si>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</si>
  <si>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</si>
  <si>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</si>
  <si>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</si>
  <si>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</si>
  <si>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</si>
  <si>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</si>
  <si>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</si>
  <si>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</si>
  <si>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</si>
  <si>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</si>
  <si>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</si>
  <si>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</si>
  <si>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</si>
  <si>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</si>
  <si>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</si>
  <si>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</si>
  <si>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</si>
  <si>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</si>
  <si>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</si>
  <si>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</si>
  <si>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</si>
  <si>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</si>
  <si>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</si>
  <si>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</si>
  <si>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</si>
  <si>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</si>
  <si>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</si>
  <si>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</si>
  <si>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</si>
  <si>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</si>
  <si>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</si>
  <si>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</si>
  <si>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</si>
  <si>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</si>
  <si>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</si>
  <si>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</si>
  <si>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</si>
  <si>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</si>
  <si>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</si>
  <si>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</si>
  <si>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</si>
  <si>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</si>
  <si>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</si>
  <si>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</si>
  <si>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</si>
  <si>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</si>
  <si>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</si>
  <si>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</si>
  <si>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</si>
  <si>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</si>
  <si>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</si>
  <si>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</si>
  <si>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</si>
  <si>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</si>
  <si>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</si>
  <si>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</si>
  <si>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</si>
  <si>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</si>
  <si>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</si>
  <si>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</si>
  <si>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</si>
  <si>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</si>
  <si>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</si>
  <si>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</si>
  <si>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</si>
  <si>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</si>
  <si>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</si>
  <si>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</si>
  <si>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</si>
  <si>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</si>
  <si>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</si>
  <si>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</si>
  <si>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</si>
  <si>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</si>
  <si>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</si>
  <si>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</si>
  <si>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</si>
  <si>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</si>
  <si>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</si>
  <si>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</si>
  <si>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</si>
  <si>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</si>
  <si>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</si>
  <si>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</si>
  <si>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</si>
  <si>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</si>
  <si>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</si>
  <si>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</si>
  <si>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</si>
  <si>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</si>
  <si>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</si>
  <si>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</si>
  <si>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</si>
  <si>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</si>
  <si>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</si>
  <si>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</si>
  <si>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</si>
  <si>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</si>
  <si>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</si>
  <si>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</si>
  <si>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</si>
  <si>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</si>
  <si>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</si>
  <si>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</si>
  <si>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</si>
  <si>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</si>
  <si>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</si>
  <si>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</si>
  <si>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</si>
  <si>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</si>
  <si>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</si>
  <si>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</si>
  <si>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</si>
  <si>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</si>
  <si>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</si>
  <si>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</si>
  <si>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</si>
  <si>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</si>
  <si>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</si>
  <si>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</si>
  <si>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</si>
  <si>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</si>
  <si>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</si>
  <si>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</si>
  <si>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</si>
  <si>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</si>
  <si>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</si>
  <si>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</si>
  <si>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</si>
  <si>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</si>
  <si>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</si>
  <si>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</si>
  <si>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</si>
  <si>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</si>
  <si>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</si>
  <si>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</si>
  <si>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</si>
  <si>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</si>
  <si>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</si>
  <si>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</si>
  <si>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</si>
  <si>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</si>
  <si>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</si>
  <si>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</si>
  <si>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</si>
  <si>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</si>
  <si>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</si>
  <si>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</si>
  <si>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</si>
  <si>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</si>
  <si>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</si>
  <si>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</si>
  <si>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</si>
  <si>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</si>
  <si>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</si>
  <si>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</si>
  <si>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</si>
  <si>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</si>
  <si>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</si>
  <si>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</si>
  <si>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</si>
  <si>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</si>
  <si>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</si>
  <si>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</si>
  <si>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</si>
  <si>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</si>
  <si>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</si>
  <si>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</si>
  <si>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</si>
  <si>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</si>
  <si>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</si>
  <si>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</si>
  <si>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</si>
  <si>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</si>
  <si>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</si>
  <si>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</si>
  <si>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</si>
  <si>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</si>
  <si>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</si>
  <si>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</si>
  <si>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</si>
  <si>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</si>
  <si>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</si>
  <si>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</si>
  <si>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</si>
  <si>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</si>
  <si>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</si>
  <si>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</si>
  <si>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</si>
  <si>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</si>
  <si>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</si>
  <si>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</si>
  <si>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</si>
  <si>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</si>
  <si>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</si>
  <si>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</si>
  <si>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</si>
  <si>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</si>
  <si>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</si>
  <si>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</si>
  <si>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</si>
  <si>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</si>
  <si>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</si>
  <si>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</si>
  <si>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</si>
  <si>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</si>
  <si>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</si>
  <si>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</si>
  <si>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</si>
  <si>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</si>
  <si>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</si>
  <si>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</si>
  <si>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</si>
  <si>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</si>
  <si>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</si>
  <si>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</si>
  <si>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</si>
  <si>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</si>
  <si>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</si>
  <si>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</si>
  <si>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</si>
  <si>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</si>
  <si>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</si>
  <si>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</si>
  <si>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</si>
  <si>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</si>
  <si>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</si>
  <si>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</si>
  <si>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</si>
  <si>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</si>
  <si>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</si>
  <si>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</si>
  <si>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</si>
  <si>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</si>
  <si>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</si>
  <si>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</si>
  <si>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</si>
  <si>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</si>
  <si>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</si>
  <si>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</si>
  <si>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</si>
  <si>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</si>
  <si>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</si>
  <si>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</si>
  <si>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</si>
  <si>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</si>
  <si>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</si>
  <si>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</si>
  <si>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</si>
  <si>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</si>
  <si>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</si>
  <si>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</si>
  <si>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</si>
  <si>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</si>
  <si>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</si>
  <si>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</si>
  <si>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</si>
  <si>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</si>
  <si>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</si>
  <si>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</si>
  <si>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</si>
  <si>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</si>
  <si>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</si>
  <si>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</si>
  <si>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</si>
  <si>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</si>
  <si>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</si>
  <si>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</si>
  <si>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</si>
  <si>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</si>
  <si>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</si>
  <si>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</si>
  <si>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</si>
  <si>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</si>
  <si>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</si>
  <si>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</si>
  <si>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</si>
  <si>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</si>
  <si>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</si>
  <si>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</si>
  <si>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</si>
  <si>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</si>
  <si>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</si>
  <si>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</si>
  <si>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</si>
  <si>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</si>
  <si>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</si>
  <si>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</si>
  <si>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</si>
  <si>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</si>
  <si>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</si>
  <si>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</si>
  <si>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</si>
  <si>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</si>
  <si>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</si>
  <si>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</si>
  <si>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</si>
  <si>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</si>
  <si>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</si>
  <si>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</si>
  <si>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</si>
  <si>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</si>
  <si>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</si>
  <si>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</si>
  <si>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</si>
  <si>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</si>
  <si>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</si>
  <si>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</si>
  <si>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</si>
  <si>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</si>
  <si>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</si>
  <si>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</si>
  <si>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</si>
  <si>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</si>
  <si>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</si>
  <si>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</si>
  <si>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</si>
  <si>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</si>
  <si>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</si>
  <si>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</si>
  <si>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</si>
  <si>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</si>
  <si>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</si>
  <si>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</si>
  <si>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</si>
  <si>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</si>
  <si>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</si>
  <si>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</si>
  <si>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</si>
  <si>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</si>
  <si>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</si>
  <si>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</si>
  <si>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</si>
  <si>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</si>
  <si>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</si>
  <si>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</si>
  <si>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</si>
  <si>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</si>
  <si>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</si>
  <si>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</si>
  <si>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</si>
  <si>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</si>
  <si>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</si>
  <si>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</si>
  <si>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</si>
  <si>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</si>
  <si>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</si>
  <si>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</si>
  <si>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</si>
  <si>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</si>
  <si>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</si>
  <si>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</si>
  <si>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</si>
  <si>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</si>
  <si>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</si>
  <si>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</si>
  <si>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</si>
  <si>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</si>
  <si>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</si>
  <si>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</si>
  <si>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</si>
  <si>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</si>
  <si>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</si>
  <si>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</si>
  <si>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</si>
  <si>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</si>
  <si>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</si>
  <si>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</si>
  <si>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</si>
  <si>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</si>
  <si>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</si>
  <si>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</si>
  <si>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</si>
  <si>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</si>
  <si>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</si>
  <si>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</si>
  <si>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</si>
  <si>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</si>
  <si>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</si>
  <si>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</si>
  <si>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</si>
  <si>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</si>
  <si>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</si>
  <si>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</si>
  <si>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</si>
  <si>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</si>
  <si>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</si>
  <si>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</si>
  <si>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</si>
  <si>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</si>
  <si>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</si>
  <si>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</si>
  <si>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</si>
  <si>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</si>
  <si>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</si>
  <si>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</si>
  <si>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</si>
  <si>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</si>
  <si>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</si>
  <si>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</si>
  <si>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</si>
  <si>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</si>
  <si>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</si>
  <si>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</si>
  <si>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</si>
  <si>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</si>
  <si>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</si>
  <si>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</si>
  <si>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</si>
  <si>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</si>
  <si>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</si>
  <si>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</si>
  <si>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</si>
  <si>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</si>
  <si>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</si>
  <si>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</si>
  <si>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</si>
  <si>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</si>
  <si>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</si>
  <si>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</si>
  <si>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</si>
  <si>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</si>
  <si>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</si>
  <si>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</si>
  <si>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</si>
  <si>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</si>
  <si>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</si>
  <si>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</si>
  <si>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</si>
  <si>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</si>
  <si>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</si>
  <si>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</si>
  <si>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</si>
  <si>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</si>
  <si>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</si>
  <si>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</si>
  <si>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</si>
  <si>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</si>
  <si>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</si>
  <si>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</si>
  <si>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</si>
  <si>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</si>
  <si>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</si>
  <si>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</si>
  <si>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</si>
  <si>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</si>
  <si>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</si>
  <si>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</si>
  <si>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</si>
  <si>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</si>
  <si>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</si>
  <si>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</si>
  <si>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</si>
  <si>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</si>
  <si>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</si>
  <si>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</si>
  <si>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</si>
  <si>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</si>
  <si>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</si>
  <si>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</si>
  <si>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</si>
  <si>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</si>
  <si>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</si>
  <si>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</si>
  <si>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</si>
  <si>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</si>
  <si>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</si>
  <si>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</si>
  <si>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</si>
  <si>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</si>
  <si>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</si>
  <si>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</si>
  <si>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</si>
  <si>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</si>
  <si>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</si>
  <si>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</si>
  <si>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</si>
  <si>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</si>
  <si>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</si>
  <si>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</si>
  <si>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</si>
  <si>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</si>
  <si>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</si>
  <si>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</si>
  <si>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</si>
  <si>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</si>
  <si>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</si>
  <si>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</si>
  <si>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</si>
  <si>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</si>
  <si>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</si>
  <si>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</si>
  <si>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</si>
  <si>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</si>
  <si>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</si>
  <si>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</si>
  <si>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</si>
  <si>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</si>
  <si>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</si>
  <si>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</si>
  <si>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</si>
  <si>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</si>
  <si>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</si>
  <si>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</si>
  <si>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</si>
  <si>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</si>
  <si>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</si>
  <si>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</si>
  <si>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</si>
  <si>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</si>
  <si>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</si>
  <si>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</si>
  <si>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</si>
  <si>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</si>
  <si>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</si>
  <si>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</si>
  <si>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</si>
  <si>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</si>
  <si>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</si>
  <si>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</si>
  <si>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</si>
  <si>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</si>
  <si>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</si>
  <si>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</si>
  <si>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</si>
  <si>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</si>
  <si>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</si>
  <si>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</si>
  <si>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</si>
  <si>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</si>
  <si>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</si>
  <si>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</si>
  <si>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</si>
  <si>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</si>
  <si>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</si>
  <si>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</si>
  <si>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</si>
  <si>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</si>
  <si>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</si>
  <si>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</si>
  <si>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</si>
  <si>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</si>
  <si>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</si>
  <si>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</si>
  <si>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</si>
  <si>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</si>
  <si>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</si>
  <si>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</si>
  <si>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</si>
  <si>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</si>
  <si>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</si>
  <si>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</si>
  <si>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</si>
  <si>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</si>
  <si>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</si>
  <si>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</si>
  <si>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</si>
  <si>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</si>
  <si>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</si>
  <si>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</si>
  <si>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</si>
  <si>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</si>
  <si>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</si>
  <si>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</si>
  <si>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</si>
  <si>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</si>
  <si>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</si>
  <si>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</si>
  <si>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</si>
  <si>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</si>
  <si>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</si>
  <si>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</si>
  <si>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</si>
  <si>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</si>
  <si>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</si>
  <si>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</si>
  <si>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</si>
  <si>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</si>
  <si>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</si>
  <si>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</si>
  <si>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</si>
  <si>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</si>
  <si>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</si>
  <si>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</si>
  <si>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</si>
  <si>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</si>
  <si>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</si>
  <si>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</si>
  <si>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</si>
  <si>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</si>
  <si>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</si>
  <si>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</si>
  <si>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</si>
  <si>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</si>
  <si>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</si>
  <si>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</si>
  <si>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</si>
  <si>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</si>
  <si>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</si>
  <si>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</si>
  <si>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</si>
  <si>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</si>
  <si>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</si>
  <si>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</si>
  <si>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</si>
  <si>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</si>
  <si>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</si>
  <si>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</si>
  <si>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</si>
  <si>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</si>
  <si>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</si>
  <si>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</si>
  <si>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</si>
  <si>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</si>
  <si>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</si>
  <si>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</si>
  <si>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</si>
  <si>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</si>
  <si>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</si>
  <si>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</si>
  <si>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</si>
  <si>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</si>
  <si>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</si>
  <si>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</si>
  <si>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</si>
  <si>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</si>
  <si>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</si>
  <si>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</si>
  <si>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</si>
  <si>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</si>
  <si>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</si>
  <si>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</si>
  <si>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</si>
  <si>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</si>
  <si>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</si>
  <si>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</si>
  <si>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</si>
  <si>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</si>
  <si>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</si>
  <si>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</si>
  <si>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</si>
  <si>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</si>
  <si>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</si>
  <si>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</si>
  <si>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</si>
  <si>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</si>
  <si>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</si>
  <si>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</si>
  <si>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</si>
  <si>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</si>
  <si>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</si>
  <si>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</si>
  <si>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</si>
  <si>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</si>
  <si>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</si>
  <si>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</si>
  <si>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</si>
  <si>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</si>
  <si>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</si>
  <si>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</si>
  <si>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</si>
  <si>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</si>
  <si>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</si>
  <si>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</si>
  <si>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</si>
  <si>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</si>
  <si>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</si>
  <si>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</si>
  <si>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</si>
  <si>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</si>
  <si>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</si>
  <si>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</si>
  <si>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</si>
  <si>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</si>
  <si>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</si>
  <si>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</si>
  <si>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</si>
  <si>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</si>
  <si>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</si>
  <si>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</si>
  <si>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</si>
  <si>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</si>
  <si>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</si>
  <si>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</si>
  <si>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</si>
  <si>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</si>
  <si>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</si>
  <si>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</si>
  <si>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</si>
  <si>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</si>
  <si>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</si>
  <si>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</si>
  <si>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</si>
  <si>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</si>
  <si>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</si>
  <si>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</si>
  <si>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</si>
  <si>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</si>
  <si>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</si>
  <si>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</si>
  <si>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</si>
  <si>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</si>
  <si>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</si>
  <si>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</si>
  <si>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</si>
  <si>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</si>
  <si>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</si>
  <si>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</si>
  <si>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</si>
  <si>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</si>
  <si>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</si>
  <si>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</si>
  <si>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</si>
  <si>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</si>
  <si>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</si>
  <si>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</si>
  <si>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</si>
  <si>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</si>
  <si>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</si>
  <si>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</si>
  <si>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</si>
  <si>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</si>
  <si>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</si>
  <si>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</si>
  <si>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</si>
  <si>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</si>
  <si>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</si>
  <si>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</si>
  <si>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</si>
  <si>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</si>
  <si>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</si>
  <si>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</si>
  <si>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</si>
  <si>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</si>
  <si>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</si>
  <si>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</si>
  <si>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</si>
  <si>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</si>
  <si>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</si>
  <si>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</si>
  <si>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</si>
  <si>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</si>
  <si>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</si>
  <si>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</si>
  <si>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</si>
  <si>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</si>
  <si>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</si>
  <si>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</si>
  <si>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</si>
  <si>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</si>
  <si>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</si>
  <si>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</si>
  <si>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</si>
  <si>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</si>
  <si>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</si>
  <si>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</si>
  <si>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</si>
  <si>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</si>
  <si>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</si>
  <si>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</si>
  <si>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</si>
  <si>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</si>
  <si>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</si>
  <si>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</si>
  <si>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</si>
  <si>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</si>
  <si>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</si>
  <si>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</si>
  <si>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</si>
  <si>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</si>
  <si>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</si>
  <si>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</si>
  <si>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</si>
  <si>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</si>
  <si>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</si>
  <si>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</si>
  <si>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</si>
  <si>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</si>
  <si>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</si>
  <si>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</si>
  <si>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</si>
  <si>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</si>
  <si>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</si>
  <si>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</si>
  <si>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</si>
  <si>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</si>
  <si>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</si>
  <si>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</si>
  <si>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</si>
  <si>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</si>
  <si>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</si>
  <si>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</si>
  <si>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</si>
  <si>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</si>
  <si>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</si>
  <si>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</si>
  <si>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</si>
  <si>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</si>
  <si>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</si>
  <si>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</si>
  <si>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</si>
  <si>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</si>
  <si>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</si>
  <si>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</si>
  <si>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</si>
  <si>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</si>
  <si>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</si>
  <si>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</si>
  <si>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</si>
  <si>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</si>
  <si>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</si>
  <si>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</si>
  <si>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</si>
  <si>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</si>
  <si>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</si>
  <si>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</si>
  <si>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</si>
  <si>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</si>
  <si>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</si>
  <si>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</si>
  <si>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</si>
  <si>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</si>
  <si>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</si>
  <si>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</si>
  <si>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</si>
  <si>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</si>
  <si>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</si>
  <si>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</si>
  <si>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</si>
  <si>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</si>
  <si>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</si>
  <si>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</si>
  <si>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</si>
  <si>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</si>
  <si>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</si>
  <si>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</si>
  <si>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</si>
  <si>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</si>
  <si>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</si>
  <si>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</si>
  <si>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</si>
  <si>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</si>
  <si>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</si>
  <si>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</si>
  <si>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</si>
  <si>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</si>
  <si>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</si>
  <si>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</si>
  <si>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</si>
  <si>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</si>
  <si>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</si>
  <si>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</si>
  <si>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</si>
  <si>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</si>
  <si>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</si>
  <si>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</si>
  <si>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</si>
  <si>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</si>
  <si>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</si>
  <si>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</si>
  <si>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</si>
  <si>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</si>
  <si>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</si>
  <si>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</si>
  <si>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</si>
  <si>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</si>
  <si>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</si>
  <si>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</si>
  <si>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</si>
  <si>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</si>
  <si>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</si>
  <si>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</si>
  <si>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</si>
  <si>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</si>
  <si>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</si>
  <si>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</si>
  <si>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</si>
  <si>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</si>
  <si>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</si>
  <si>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</si>
  <si>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</si>
  <si>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</si>
  <si>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</si>
  <si>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</si>
  <si>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</si>
  <si>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</si>
  <si>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</si>
  <si>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</si>
  <si>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</si>
  <si>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</si>
  <si>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</si>
  <si>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</si>
  <si>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</si>
  <si>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</si>
  <si>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</si>
  <si>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</si>
  <si>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</si>
  <si>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</si>
  <si>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</si>
  <si>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</si>
  <si>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</si>
  <si>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</si>
  <si>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</si>
  <si>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</si>
  <si>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</si>
  <si>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</si>
  <si>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</si>
  <si>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</si>
  <si>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</si>
  <si>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</si>
  <si>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</si>
  <si>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</si>
  <si>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</si>
  <si>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</si>
  <si>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</si>
  <si>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</si>
  <si>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</si>
  <si>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</si>
  <si>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</si>
  <si>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</si>
  <si>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</si>
  <si>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</si>
  <si>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</si>
  <si>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</si>
  <si>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</si>
  <si>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</si>
  <si>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</si>
  <si>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</si>
  <si>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</si>
  <si>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</si>
  <si>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</si>
  <si>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</si>
  <si>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</si>
  <si>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</si>
  <si>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</si>
  <si>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</si>
  <si>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</si>
  <si>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</si>
  <si>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</si>
  <si>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</si>
  <si>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</si>
  <si>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</si>
  <si>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</si>
  <si>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</si>
  <si>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</si>
  <si>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</si>
  <si>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</si>
  <si>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</si>
  <si>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</si>
  <si>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</si>
  <si>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</si>
  <si>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</si>
  <si>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</si>
  <si>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</si>
  <si>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</si>
  <si>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</si>
  <si>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</si>
  <si>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</si>
  <si>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</si>
  <si>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</si>
  <si>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</si>
  <si>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</si>
  <si>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</si>
  <si>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</si>
  <si>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</si>
  <si>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</si>
  <si>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</si>
  <si>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</si>
  <si>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</si>
  <si>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</si>
  <si>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</si>
  <si>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</si>
  <si>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</si>
  <si>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</si>
  <si>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</si>
  <si>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</si>
  <si>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</si>
  <si>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</si>
  <si>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</si>
  <si>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</si>
  <si>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</si>
  <si>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</si>
  <si>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</si>
  <si>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</si>
  <si>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</si>
  <si>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</si>
  <si>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</si>
  <si>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</si>
  <si>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</si>
  <si>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</si>
  <si>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</si>
  <si>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</si>
  <si>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</si>
  <si>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</si>
  <si>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</si>
  <si>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</si>
  <si>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</si>
  <si>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</si>
  <si>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</si>
  <si>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</si>
  <si>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</si>
  <si>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</si>
  <si>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</si>
  <si>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</si>
  <si>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</si>
  <si>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</si>
  <si>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</si>
  <si>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</si>
  <si>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</si>
  <si>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</si>
  <si>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</si>
  <si>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</si>
  <si>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</si>
  <si>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</si>
  <si>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</si>
  <si>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</si>
  <si>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</si>
  <si>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</si>
  <si>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</si>
  <si>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</si>
  <si>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</si>
  <si>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</si>
  <si>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</si>
  <si>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</si>
  <si>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</si>
  <si>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</si>
  <si>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</si>
  <si>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</si>
  <si>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</si>
  <si>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</si>
  <si>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</si>
  <si>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</si>
  <si>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</si>
  <si>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</si>
  <si>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</si>
  <si>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</si>
  <si>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</si>
  <si>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</si>
  <si>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</si>
  <si>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</si>
  <si>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</si>
  <si>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</si>
  <si>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</si>
  <si>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</si>
  <si>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</si>
  <si>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</si>
  <si>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</si>
  <si>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</si>
  <si>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</si>
  <si>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</si>
  <si>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</si>
  <si>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</si>
  <si>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</si>
  <si>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</si>
  <si>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</si>
  <si>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</si>
  <si>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</si>
  <si>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</si>
  <si>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</si>
  <si>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</si>
  <si>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</si>
  <si>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</si>
  <si>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</si>
  <si>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</si>
  <si>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</si>
  <si>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</si>
  <si>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</si>
  <si>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</si>
  <si>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</si>
  <si>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</si>
  <si>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</si>
  <si>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</si>
  <si>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</si>
  <si>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</si>
  <si>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</si>
  <si>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</si>
  <si>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</si>
  <si>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</si>
  <si>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</si>
  <si>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</si>
  <si>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</si>
  <si>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</si>
  <si>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</si>
  <si>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</si>
  <si>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</si>
  <si>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</si>
  <si>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</si>
  <si>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</si>
  <si>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</si>
  <si>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</si>
  <si>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</si>
  <si>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</si>
  <si>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</si>
  <si>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</si>
  <si>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</si>
  <si>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</si>
  <si>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</si>
  <si>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</si>
  <si>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</si>
  <si>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</si>
  <si>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</si>
  <si>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</si>
  <si>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</si>
  <si>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</si>
  <si>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</si>
  <si>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</si>
  <si>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</si>
  <si>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</si>
  <si>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</si>
  <si>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</si>
  <si>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</si>
  <si>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</si>
  <si>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</si>
  <si>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</si>
  <si>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</si>
  <si>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</si>
  <si>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</si>
  <si>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</si>
  <si>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</si>
  <si>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</si>
  <si>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</si>
  <si>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</si>
  <si>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</si>
  <si>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</si>
  <si>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</si>
  <si>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</si>
  <si>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</si>
  <si>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</si>
  <si>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</si>
  <si>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</si>
  <si>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</si>
  <si>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</si>
  <si>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</si>
  <si>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</si>
  <si>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</si>
  <si>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</si>
  <si>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</si>
  <si>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</si>
  <si>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</si>
  <si>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</si>
  <si>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</si>
  <si>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</si>
  <si>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</si>
  <si>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</si>
  <si>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</si>
  <si>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</si>
  <si>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</si>
  <si>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</si>
  <si>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</si>
  <si>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</si>
  <si>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</si>
  <si>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</si>
  <si>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</si>
  <si>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</si>
  <si>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</si>
  <si>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</si>
  <si>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</si>
  <si>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</si>
  <si>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</si>
  <si>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</si>
  <si>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</si>
  <si>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</si>
  <si>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</si>
  <si>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</si>
  <si>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</si>
  <si>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</si>
  <si>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</si>
  <si>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</si>
  <si>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</si>
  <si>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</si>
  <si>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</si>
  <si>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</si>
  <si>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</si>
  <si>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</si>
  <si>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</si>
  <si>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</si>
  <si>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</si>
  <si>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</si>
  <si>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</si>
  <si>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</si>
  <si>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</si>
  <si>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</si>
  <si>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</si>
  <si>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</si>
  <si>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</si>
  <si>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</si>
  <si>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</si>
  <si>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</si>
  <si>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</si>
  <si>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</si>
  <si>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</si>
  <si>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</si>
  <si>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</si>
  <si>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</si>
  <si>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</si>
  <si>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</si>
  <si>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</si>
  <si>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</si>
  <si>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</si>
  <si>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</si>
  <si>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</si>
  <si>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</si>
  <si>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</si>
  <si>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</si>
  <si>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</si>
  <si>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</si>
  <si>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</si>
  <si>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</si>
  <si>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</si>
  <si>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</si>
  <si>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</si>
  <si>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</si>
  <si>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</si>
  <si>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</si>
  <si>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</si>
  <si>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</si>
  <si>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</si>
  <si>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</si>
  <si>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</si>
  <si>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</si>
  <si>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</si>
  <si>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</si>
  <si>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</si>
  <si>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</si>
  <si>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</si>
  <si>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</si>
  <si>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</si>
  <si>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</si>
  <si>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</si>
  <si>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</si>
  <si>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</si>
  <si>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</si>
  <si>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</si>
  <si>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</si>
  <si>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</si>
  <si>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</si>
  <si>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</si>
  <si>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</si>
  <si>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</si>
  <si>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</si>
  <si>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</si>
  <si>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</si>
  <si>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</si>
  <si>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</si>
  <si>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</si>
  <si>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</si>
  <si>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</si>
  <si>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</si>
  <si>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</si>
  <si>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</si>
  <si>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</si>
  <si>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</si>
  <si>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</si>
  <si>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</si>
  <si>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</si>
  <si>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</si>
  <si>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</si>
  <si>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</si>
  <si>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</si>
  <si>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</si>
  <si>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</si>
  <si>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</si>
  <si>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</si>
  <si>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</si>
  <si>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</si>
  <si>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</si>
  <si>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</si>
  <si>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</si>
  <si>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</si>
  <si>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</si>
  <si>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</si>
  <si>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</si>
  <si>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</si>
  <si>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</si>
  <si>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</si>
  <si>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</si>
  <si>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</si>
  <si>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</si>
  <si>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</si>
  <si>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</si>
  <si>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</si>
  <si>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</si>
  <si>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</si>
  <si>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</si>
  <si>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</si>
  <si>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</si>
  <si>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</si>
  <si>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</si>
  <si>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</si>
  <si>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</si>
  <si>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</si>
  <si>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</si>
  <si>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</si>
  <si>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</si>
  <si>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</si>
  <si>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</si>
  <si>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</si>
  <si>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</si>
  <si>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</si>
  <si>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</si>
  <si>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</si>
  <si>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</si>
  <si>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</si>
  <si>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</si>
  <si>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</si>
  <si>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</si>
  <si>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</si>
  <si>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</si>
  <si>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</si>
  <si>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</si>
  <si>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</si>
  <si>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</si>
  <si>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</si>
  <si>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</si>
  <si>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</si>
  <si>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</si>
  <si>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</si>
  <si>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</si>
  <si>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</si>
  <si>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</si>
  <si>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</si>
  <si>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</si>
  <si>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</si>
  <si>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</si>
  <si>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</si>
  <si>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</si>
  <si>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</si>
  <si>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</si>
  <si>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</si>
  <si>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</si>
  <si>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</si>
  <si>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</si>
  <si>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</si>
  <si>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</si>
  <si>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</si>
  <si>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</si>
  <si>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</si>
  <si>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</si>
  <si>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</si>
  <si>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</si>
  <si>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</si>
  <si>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</si>
  <si>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</si>
  <si>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</si>
  <si>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</si>
  <si>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</si>
  <si>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</si>
  <si>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</si>
  <si>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</si>
  <si>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</si>
  <si>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</si>
  <si>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</si>
  <si>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</si>
  <si>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</si>
  <si>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</si>
  <si>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</si>
  <si>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</si>
  <si>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</si>
  <si>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</si>
  <si>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</si>
  <si>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</si>
  <si>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</si>
  <si>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</si>
  <si>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</si>
  <si>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</si>
  <si>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</si>
  <si>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</si>
  <si>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</si>
  <si>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</si>
  <si>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</si>
  <si>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</si>
  <si>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</si>
  <si>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</si>
  <si>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</si>
  <si>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</si>
  <si>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</si>
  <si>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</si>
  <si>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</si>
  <si>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</si>
  <si>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</si>
  <si>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</si>
  <si>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</si>
  <si>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</si>
  <si>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</si>
  <si>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</si>
  <si>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</si>
  <si>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</si>
  <si>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</si>
  <si>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</si>
  <si>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</si>
  <si>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</si>
  <si>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</si>
  <si>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</si>
  <si>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</si>
  <si>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</si>
  <si>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</si>
  <si>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</si>
  <si>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</si>
  <si>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</si>
  <si>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</si>
  <si>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</si>
  <si>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</si>
  <si>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</si>
  <si>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</si>
  <si>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</si>
  <si>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</si>
  <si>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</si>
  <si>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</si>
  <si>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</si>
  <si>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</si>
  <si>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</si>
  <si>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</si>
  <si>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</si>
  <si>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</si>
  <si>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</si>
  <si>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</si>
  <si>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</si>
  <si>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</si>
  <si>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</si>
  <si>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</si>
  <si>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</si>
  <si>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</si>
  <si>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</si>
  <si>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</si>
  <si>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</si>
  <si>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</si>
  <si>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</si>
  <si>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</si>
  <si>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</si>
  <si>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</si>
  <si>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</si>
  <si>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</si>
  <si>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</si>
  <si>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</si>
  <si>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</si>
  <si>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</si>
  <si>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</si>
  <si>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</si>
  <si>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</si>
  <si>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</si>
  <si>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</si>
  <si>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</si>
  <si>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</si>
  <si>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</si>
  <si>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</si>
  <si>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</si>
  <si>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</si>
  <si>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</si>
  <si>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</si>
  <si>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</si>
  <si>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</si>
  <si>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</si>
  <si>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</si>
  <si>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</si>
  <si>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</si>
  <si>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</si>
  <si>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</si>
  <si>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</si>
  <si>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</si>
  <si>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</si>
  <si>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</si>
  <si>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</si>
  <si>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</si>
  <si>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</si>
  <si>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</si>
  <si>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</si>
  <si>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</si>
  <si>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</si>
  <si>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</si>
  <si>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</si>
  <si>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</si>
  <si>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</si>
  <si>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</si>
  <si>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</si>
  <si>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</si>
  <si>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</si>
  <si>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</si>
  <si>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</si>
  <si>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</si>
  <si>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</si>
  <si>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</si>
  <si>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</si>
  <si>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</si>
  <si>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</si>
  <si>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</si>
  <si>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</si>
  <si>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</si>
  <si>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</si>
  <si>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</si>
  <si>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</si>
  <si>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</si>
  <si>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</si>
  <si>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</si>
  <si>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</si>
  <si>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</si>
  <si>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</si>
  <si>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</si>
  <si>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</si>
  <si>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</si>
  <si>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</si>
  <si>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</si>
  <si>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</si>
  <si>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</si>
  <si>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</si>
  <si>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</si>
  <si>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</si>
  <si>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</si>
  <si>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</si>
  <si>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</si>
  <si>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</si>
  <si>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</si>
  <si>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</si>
  <si>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</si>
  <si>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</si>
  <si>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</si>
  <si>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</si>
  <si>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</si>
  <si>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</si>
  <si>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</si>
  <si>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</si>
  <si>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</si>
  <si>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</si>
  <si>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</si>
  <si>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</si>
  <si>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</si>
  <si>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</si>
  <si>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</si>
  <si>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</si>
  <si>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</si>
  <si>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</si>
  <si>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</si>
  <si>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</si>
  <si>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</si>
  <si>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</si>
  <si>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</si>
  <si>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</si>
  <si>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</si>
  <si>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</si>
  <si>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</si>
  <si>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</si>
  <si>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</si>
  <si>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</si>
  <si>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</si>
  <si>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</si>
  <si>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</si>
  <si>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</si>
  <si>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</si>
  <si>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</si>
  <si>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</si>
  <si>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</si>
  <si>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</si>
  <si>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</si>
  <si>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</si>
  <si>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</si>
  <si>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</si>
  <si>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</si>
  <si>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</si>
  <si>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</si>
  <si>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</si>
  <si>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</si>
  <si>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</si>
  <si>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</si>
  <si>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</si>
  <si>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</si>
  <si>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</si>
  <si>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</si>
  <si>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</si>
  <si>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</si>
  <si>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</si>
  <si>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</si>
  <si>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</si>
  <si>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</si>
  <si>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</si>
  <si>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</si>
  <si>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</si>
  <si>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</si>
  <si>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</si>
  <si>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</si>
  <si>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</si>
  <si>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</si>
  <si>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</si>
  <si>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</si>
  <si>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</si>
  <si>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</si>
  <si>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</si>
  <si>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</si>
  <si>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</si>
  <si>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</si>
  <si>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</si>
  <si>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</si>
  <si>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</si>
  <si>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</si>
  <si>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</si>
  <si>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</si>
  <si>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</si>
  <si>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</si>
  <si>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</si>
  <si>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</si>
  <si>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</si>
  <si>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</si>
  <si>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</si>
  <si>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</si>
  <si>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</si>
  <si>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</si>
  <si>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</si>
  <si>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</si>
  <si>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</si>
  <si>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</si>
  <si>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</si>
  <si>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</si>
  <si>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</si>
  <si>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</si>
  <si>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</si>
  <si>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</si>
  <si>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</si>
  <si>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</si>
  <si>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</si>
  <si>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</si>
  <si>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</si>
  <si>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</si>
  <si>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</si>
  <si>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</si>
  <si>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</si>
  <si>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</si>
  <si>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</si>
  <si>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</si>
  <si>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</si>
  <si>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</si>
  <si>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</si>
  <si>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</si>
  <si>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</si>
  <si>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</si>
  <si>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</si>
  <si>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</si>
  <si>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</si>
  <si>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</si>
  <si>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</si>
  <si>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</si>
  <si>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</si>
  <si>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</si>
  <si>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</si>
  <si>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</si>
  <si>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</si>
  <si>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</si>
  <si>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</si>
  <si>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</si>
  <si>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</si>
  <si>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</si>
  <si>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</si>
  <si>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</si>
  <si>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</si>
  <si>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</si>
  <si>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</si>
  <si>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</si>
  <si>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</si>
  <si>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</si>
  <si>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</si>
  <si>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</si>
  <si>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</si>
  <si>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</si>
  <si>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</si>
  <si>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</si>
  <si>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</si>
  <si>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</si>
  <si>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</si>
  <si>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</si>
  <si>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</si>
  <si>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</si>
  <si>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</si>
  <si>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</si>
  <si>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</si>
  <si>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</si>
  <si>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</si>
  <si>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</si>
  <si>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</si>
  <si>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</si>
  <si>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</si>
  <si>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</si>
  <si>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</si>
  <si>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</si>
  <si>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</si>
  <si>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</si>
  <si>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</si>
  <si>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</si>
  <si>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</si>
  <si>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</si>
  <si>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</si>
  <si>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</si>
  <si>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</si>
  <si>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</si>
  <si>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</si>
  <si>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</si>
  <si>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</si>
  <si>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</si>
  <si>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</si>
  <si>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</si>
  <si>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</si>
  <si>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</si>
  <si>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</si>
  <si>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</si>
  <si>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</si>
  <si>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</si>
  <si>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</si>
  <si>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</si>
  <si>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</si>
  <si>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</si>
  <si>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</si>
  <si>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</si>
  <si>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</si>
  <si>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</si>
  <si>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</si>
  <si>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</si>
  <si>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</si>
  <si>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</si>
  <si>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</si>
  <si>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</si>
  <si>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</si>
  <si>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</si>
  <si>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</si>
  <si>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</si>
  <si>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</si>
  <si>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</si>
  <si>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</si>
  <si>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</si>
  <si>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</si>
  <si>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</si>
  <si>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</si>
  <si>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</si>
  <si>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</si>
  <si>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</si>
  <si>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</si>
  <si>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</si>
  <si>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</si>
  <si>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</si>
  <si>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</si>
  <si>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</si>
  <si>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</si>
  <si>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</si>
  <si>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</si>
  <si>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</si>
  <si>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</si>
  <si>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</si>
  <si>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</si>
  <si>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</si>
  <si>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</si>
  <si>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</si>
  <si>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</si>
  <si>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</si>
  <si>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</si>
  <si>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</si>
  <si>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</si>
  <si>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</si>
  <si>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</si>
  <si>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</si>
  <si>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</si>
  <si>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</si>
  <si>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</si>
  <si>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</si>
  <si>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</si>
  <si>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</si>
  <si>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</si>
  <si>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</si>
  <si>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</si>
  <si>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</si>
  <si>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</si>
  <si>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</si>
  <si>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</si>
  <si>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</si>
  <si>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</si>
  <si>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</si>
  <si>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</si>
  <si>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</si>
  <si>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</si>
  <si>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</si>
  <si>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</si>
  <si>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</si>
  <si>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</si>
  <si>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</si>
  <si>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</si>
  <si>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</si>
  <si>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</si>
  <si>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</si>
  <si>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</si>
  <si>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</si>
  <si>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</si>
  <si>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</si>
  <si>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</si>
  <si>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</si>
  <si>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</si>
  <si>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</si>
  <si>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</si>
  <si>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</si>
  <si>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</si>
  <si>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</si>
  <si>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</si>
  <si>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</si>
  <si>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</si>
  <si>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</si>
  <si>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</si>
  <si>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</si>
  <si>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</si>
  <si>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</si>
  <si>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</si>
  <si>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</si>
  <si>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</si>
  <si>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</si>
  <si>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</si>
  <si>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</si>
  <si>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</si>
  <si>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</si>
  <si>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</si>
  <si>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</si>
  <si>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</si>
  <si>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</si>
  <si>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</si>
  <si>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</si>
  <si>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</si>
  <si>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</si>
  <si>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</si>
  <si>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</si>
  <si>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</si>
  <si>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</si>
  <si>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</si>
  <si>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</si>
  <si>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</si>
  <si>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</si>
  <si>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</si>
  <si>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</si>
  <si>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</si>
  <si>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</si>
  <si>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</si>
  <si>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</si>
  <si>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</si>
  <si>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</si>
  <si>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</si>
  <si>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</si>
  <si>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</si>
  <si>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</si>
  <si>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</si>
  <si>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</si>
  <si>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</si>
  <si>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</si>
  <si>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</si>
  <si>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</si>
  <si>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</si>
  <si>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</si>
  <si>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</si>
  <si>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</si>
  <si>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</si>
  <si>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</si>
  <si>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</si>
  <si>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</si>
  <si>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</si>
  <si>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</si>
  <si>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</si>
  <si>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</si>
  <si>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</si>
  <si>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</si>
  <si>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</si>
  <si>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</si>
  <si>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</si>
  <si>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</si>
  <si>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</si>
  <si>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</si>
  <si>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</si>
  <si>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</si>
  <si>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</si>
  <si>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</si>
  <si>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</si>
  <si>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</si>
  <si>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</si>
  <si>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</si>
  <si>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</si>
  <si>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</si>
  <si>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</si>
  <si>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</si>
  <si>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</si>
  <si>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</si>
  <si>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</si>
  <si>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</si>
  <si>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</si>
  <si>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</si>
  <si>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</si>
  <si>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</si>
  <si>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</si>
  <si>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</si>
  <si>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</si>
  <si>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</si>
  <si>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</si>
  <si>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</si>
  <si>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</si>
  <si>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</si>
  <si>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</si>
  <si>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</si>
  <si>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</si>
  <si>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</si>
  <si>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</si>
  <si>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</si>
  <si>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</si>
  <si>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</si>
  <si>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</si>
  <si>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</si>
  <si>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</si>
  <si>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</si>
  <si>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</si>
  <si>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</si>
  <si>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</si>
  <si>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</si>
  <si>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</si>
  <si>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</si>
  <si>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</si>
  <si>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</si>
  <si>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</si>
  <si>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</si>
  <si>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</si>
  <si>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</si>
  <si>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</si>
  <si>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</si>
  <si>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</si>
  <si>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</si>
  <si>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</si>
  <si>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</si>
  <si>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</si>
  <si>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</si>
  <si>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</si>
  <si>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</si>
  <si>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</si>
  <si>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</si>
  <si>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</si>
  <si>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</si>
  <si>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</si>
  <si>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</si>
  <si>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</si>
  <si>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</si>
  <si>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</si>
  <si>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</si>
  <si>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</si>
  <si>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</si>
  <si>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</si>
  <si>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</si>
  <si>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</si>
  <si>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</si>
  <si>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</si>
  <si>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</si>
  <si>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</si>
  <si>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</si>
  <si>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</si>
  <si>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</si>
  <si>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</si>
  <si>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</si>
  <si>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</si>
  <si>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</si>
  <si>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</si>
  <si>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</si>
  <si>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</si>
  <si>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</si>
  <si>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</si>
  <si>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</si>
  <si>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</si>
  <si>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</si>
  <si>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</si>
  <si>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</si>
  <si>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</si>
  <si>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</si>
  <si>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</si>
  <si>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</si>
  <si>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</si>
  <si>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</si>
  <si>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</si>
  <si>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</si>
  <si>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</si>
  <si>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</si>
  <si>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</si>
  <si>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</si>
  <si>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</si>
  <si>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</si>
  <si>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</si>
  <si>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</si>
  <si>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</si>
  <si>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</si>
  <si>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</si>
  <si>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</si>
  <si>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</si>
  <si>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</si>
  <si>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</si>
  <si>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</si>
  <si>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</si>
  <si>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</si>
  <si>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</si>
  <si>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</si>
  <si>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</si>
  <si>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</si>
  <si>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</si>
  <si>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</si>
  <si>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</si>
  <si>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</si>
  <si>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</si>
  <si>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</si>
  <si>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</si>
  <si>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</si>
  <si>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</si>
  <si>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</si>
  <si>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</si>
  <si>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</si>
  <si>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</si>
  <si>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</si>
  <si>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</si>
  <si>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</si>
  <si>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</si>
  <si>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</si>
  <si>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</si>
  <si>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</si>
  <si>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</si>
  <si>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</si>
  <si>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</si>
  <si>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</si>
  <si>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</si>
  <si>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</si>
  <si>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</si>
  <si>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</si>
  <si>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</si>
  <si>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</si>
  <si>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</si>
  <si>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</si>
  <si>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</si>
  <si>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</si>
  <si>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</si>
  <si>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</si>
  <si>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</si>
  <si>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</si>
  <si>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</si>
  <si>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</si>
  <si>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</si>
  <si>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</si>
  <si>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</si>
  <si>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</si>
  <si>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</si>
  <si>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</si>
  <si>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</si>
  <si>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</si>
  <si>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</si>
  <si>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</si>
  <si>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</si>
  <si>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</si>
  <si>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</si>
  <si>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</si>
  <si>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</si>
  <si>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</si>
  <si>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</si>
  <si>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</si>
  <si>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</si>
  <si>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</si>
  <si>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</si>
  <si>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</si>
  <si>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</si>
  <si>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</si>
  <si>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</si>
  <si>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</si>
  <si>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</si>
  <si>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</si>
  <si>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</si>
  <si>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</si>
  <si>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</si>
  <si>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</si>
  <si>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</si>
  <si>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</si>
  <si>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</si>
  <si>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</si>
  <si>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</si>
  <si>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</si>
  <si>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</si>
  <si>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</si>
  <si>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</si>
  <si>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</si>
  <si>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</si>
  <si>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</si>
  <si>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</si>
  <si>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</si>
  <si>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</si>
  <si>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</si>
  <si>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</si>
  <si>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</si>
  <si>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</si>
  <si>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</si>
  <si>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</si>
  <si>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</si>
  <si>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</si>
  <si>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</si>
  <si>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</si>
  <si>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</si>
  <si>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</si>
  <si>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</si>
  <si>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</si>
  <si>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</si>
  <si>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</si>
  <si>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</si>
  <si>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</si>
  <si>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</si>
  <si>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</si>
  <si>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</si>
  <si>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</si>
  <si>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</si>
  <si>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</si>
  <si>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</si>
  <si>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</si>
  <si>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</si>
  <si>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</si>
  <si>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</si>
  <si>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</si>
  <si>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</si>
  <si>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</si>
  <si>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</si>
  <si>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</si>
  <si>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</si>
  <si>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</si>
  <si>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</si>
  <si>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</si>
  <si>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</si>
  <si>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</si>
  <si>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</si>
  <si>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</si>
  <si>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</si>
  <si>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</si>
  <si>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</si>
  <si>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</si>
  <si>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</si>
  <si>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</si>
  <si>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</si>
  <si>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</si>
  <si>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</si>
  <si>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</si>
  <si>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</si>
  <si>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</si>
  <si>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</si>
  <si>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</si>
  <si>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</si>
  <si>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</si>
  <si>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</si>
  <si>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</si>
  <si>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</si>
  <si>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</si>
  <si>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</si>
  <si>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</si>
  <si>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</si>
  <si>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</si>
  <si>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</si>
  <si>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</si>
  <si>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</si>
  <si>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</si>
  <si>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</si>
  <si>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</si>
  <si>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</si>
  <si>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</si>
  <si>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</si>
  <si>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</si>
  <si>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</si>
  <si>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</si>
  <si>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</si>
  <si>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</si>
  <si>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</si>
  <si>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</si>
  <si>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</si>
  <si>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</si>
  <si>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</si>
  <si>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</si>
  <si>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</si>
  <si>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</si>
  <si>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</si>
  <si>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</si>
  <si>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</si>
  <si>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</si>
  <si>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</si>
  <si>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</si>
  <si>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</si>
  <si>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</si>
  <si>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</si>
  <si>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</si>
  <si>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</si>
  <si>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</si>
  <si>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</si>
  <si>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</si>
  <si>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</si>
  <si>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</si>
  <si>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</si>
  <si>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</si>
  <si>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</si>
  <si>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</si>
  <si>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</si>
  <si>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</si>
  <si>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</si>
  <si>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</si>
  <si>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</si>
  <si>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</si>
  <si>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</si>
  <si>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</si>
  <si>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</si>
  <si>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</si>
  <si>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</si>
  <si>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</si>
  <si>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</si>
  <si>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</si>
  <si>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</si>
  <si>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</si>
  <si>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</si>
  <si>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</si>
  <si>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</si>
  <si>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</si>
  <si>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</si>
  <si>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</si>
  <si>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</si>
  <si>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</si>
  <si>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</si>
  <si>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</si>
  <si>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</si>
  <si>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</si>
  <si>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</si>
  <si>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</si>
  <si>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</si>
  <si>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</si>
  <si>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</si>
  <si>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</si>
  <si>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</si>
  <si>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</si>
  <si>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</si>
  <si>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</si>
  <si>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</si>
  <si>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</si>
  <si>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</si>
  <si>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</si>
  <si>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</si>
  <si>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</si>
  <si>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</si>
  <si>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</si>
  <si>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</si>
  <si>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</si>
  <si>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</si>
  <si>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</si>
  <si>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</si>
  <si>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</si>
  <si>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</si>
  <si>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</si>
  <si>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</si>
  <si>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</si>
  <si>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</si>
  <si>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</si>
  <si>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</si>
  <si>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</si>
  <si>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</si>
  <si>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</si>
  <si>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</si>
  <si>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</si>
  <si>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</si>
  <si>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</si>
  <si>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</si>
  <si>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</si>
  <si>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</si>
  <si>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</si>
  <si>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</si>
  <si>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</si>
  <si>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</si>
  <si>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</si>
  <si>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</si>
  <si>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</si>
  <si>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</si>
  <si>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</si>
  <si>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</si>
  <si>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</si>
  <si>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</si>
  <si>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</si>
  <si>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</si>
  <si>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</si>
  <si>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</si>
  <si>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</si>
  <si>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</si>
  <si>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</si>
  <si>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</si>
  <si>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</si>
  <si>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</si>
  <si>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</si>
  <si>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</si>
  <si>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</si>
  <si>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</si>
  <si>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</si>
  <si>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</si>
  <si>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</si>
  <si>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</si>
  <si>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</si>
  <si>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</si>
  <si>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</si>
  <si>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</si>
  <si>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</si>
  <si>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</si>
  <si>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</si>
  <si>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</si>
  <si>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</si>
  <si>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</si>
  <si>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</si>
  <si>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</si>
  <si>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</si>
  <si>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</si>
  <si>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</si>
  <si>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</si>
  <si>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</si>
  <si>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</si>
  <si>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</si>
  <si>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</si>
  <si>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</si>
  <si>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</si>
  <si>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</si>
  <si>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</si>
  <si>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</si>
  <si>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</si>
  <si>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</si>
  <si>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</si>
  <si>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</si>
  <si>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</si>
  <si>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</si>
  <si>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</si>
  <si>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</si>
  <si>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</si>
  <si>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</si>
  <si>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</si>
  <si>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</si>
  <si>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</si>
  <si>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</si>
  <si>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</si>
  <si>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</si>
  <si>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</si>
  <si>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</si>
  <si>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</si>
  <si>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</si>
  <si>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</si>
  <si>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</si>
  <si>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</si>
  <si>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</si>
  <si>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</si>
  <si>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</si>
  <si>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</si>
  <si>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</si>
  <si>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</si>
  <si>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</si>
  <si>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</si>
  <si>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</si>
  <si>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</si>
  <si>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</si>
  <si>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</si>
  <si>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</si>
  <si>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</si>
  <si>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</si>
  <si>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</si>
  <si>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</si>
  <si>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</si>
  <si>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</si>
  <si>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</si>
  <si>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</si>
  <si>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</si>
  <si>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</si>
  <si>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</si>
  <si>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</si>
  <si>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</si>
  <si>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</si>
  <si>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</si>
  <si>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</si>
  <si>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</si>
  <si>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</si>
  <si>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</si>
  <si>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</si>
  <si>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</si>
  <si>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</si>
  <si>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</si>
  <si>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</si>
  <si>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</si>
  <si>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</si>
  <si>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</si>
  <si>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</si>
  <si>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</si>
  <si>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</si>
  <si>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</si>
  <si>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</si>
  <si>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</si>
  <si>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</si>
  <si>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</si>
  <si>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</si>
  <si>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</si>
  <si>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</si>
  <si>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</si>
  <si>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</si>
  <si>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</si>
  <si>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</si>
  <si>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</si>
  <si>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</si>
  <si>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</si>
  <si>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</si>
  <si>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</si>
  <si>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</si>
  <si>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</si>
  <si>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</si>
  <si>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</si>
  <si>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</si>
  <si>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</si>
  <si>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</si>
  <si>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</si>
  <si>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</si>
  <si>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</si>
  <si>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</si>
  <si>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</si>
  <si>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</si>
  <si>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</si>
  <si>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</si>
  <si>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</si>
  <si>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</si>
  <si>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</si>
  <si>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</si>
  <si>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</si>
  <si>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</si>
  <si>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</si>
  <si>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</si>
  <si>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</si>
  <si>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</si>
  <si>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</si>
  <si>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</si>
  <si>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</si>
  <si>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</si>
  <si>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</si>
  <si>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</si>
  <si>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</si>
  <si>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</si>
  <si>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</si>
  <si>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</si>
  <si>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</si>
  <si>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</si>
  <si>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</si>
  <si>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</si>
  <si>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</si>
  <si>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</si>
  <si>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</si>
  <si>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</si>
  <si>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</si>
  <si>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</si>
  <si>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</si>
  <si>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</si>
  <si>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</si>
  <si>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</si>
  <si>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</si>
  <si>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</si>
  <si>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</si>
  <si>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</si>
  <si>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</si>
  <si>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</si>
  <si>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</si>
  <si>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</si>
  <si>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</si>
  <si>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</si>
  <si>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</si>
  <si>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</si>
  <si>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</si>
  <si>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</si>
  <si>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</si>
  <si>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</si>
  <si>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</si>
  <si>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</si>
  <si>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</si>
  <si>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</si>
  <si>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</si>
  <si>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</si>
  <si>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</si>
  <si>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</si>
  <si>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</si>
  <si>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</si>
  <si>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</si>
  <si>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</si>
  <si>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</si>
  <si>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</si>
  <si>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</si>
  <si>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</si>
  <si>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</si>
  <si>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</si>
  <si>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</si>
  <si>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</si>
  <si>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</si>
  <si>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</si>
  <si>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</si>
  <si>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</si>
  <si>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</si>
  <si>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</si>
  <si>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</si>
  <si>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</si>
  <si>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</si>
  <si>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</si>
  <si>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</si>
  <si>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</si>
  <si>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</si>
  <si>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</si>
  <si>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</si>
  <si>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</si>
  <si>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</si>
  <si>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</si>
  <si>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</si>
  <si>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</si>
  <si>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</si>
  <si>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</si>
  <si>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</si>
  <si>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</si>
  <si>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</si>
  <si>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</si>
  <si>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</si>
  <si>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</si>
  <si>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</si>
  <si>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</si>
  <si>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</si>
  <si>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</si>
  <si>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</si>
  <si>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</si>
  <si>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</si>
  <si>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</si>
  <si>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</si>
  <si>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</si>
  <si>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</si>
  <si>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</si>
  <si>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</si>
  <si>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</si>
  <si>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</si>
  <si>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</si>
  <si>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</si>
  <si>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</si>
  <si>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</si>
  <si>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</si>
  <si>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</si>
  <si>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</si>
  <si>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</si>
  <si>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</si>
  <si>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</si>
  <si>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</si>
  <si>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</si>
  <si>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</si>
  <si>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</si>
  <si>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</si>
  <si>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</si>
  <si>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</si>
  <si>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</si>
  <si>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</si>
  <si>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</si>
  <si>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</si>
  <si>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</si>
  <si>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</si>
  <si>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</si>
  <si>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</si>
  <si>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</si>
  <si>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</si>
  <si>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</si>
  <si>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</si>
  <si>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</si>
  <si>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</si>
  <si>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</si>
  <si>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</si>
  <si>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</si>
  <si>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</si>
  <si>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</si>
  <si>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</si>
  <si>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</si>
  <si>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</si>
  <si>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</si>
  <si>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</si>
  <si>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</si>
  <si>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</si>
  <si>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</si>
  <si>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</si>
  <si>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</si>
  <si>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</si>
  <si>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</si>
  <si>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</si>
  <si>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</si>
  <si>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</si>
  <si>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</si>
  <si>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</si>
  <si>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</si>
  <si>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</si>
  <si>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</si>
  <si>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</si>
  <si>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</si>
  <si>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</si>
  <si>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</si>
  <si>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</si>
  <si>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</si>
  <si>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</si>
  <si>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</si>
  <si>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</si>
  <si>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</si>
  <si>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</si>
  <si>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</si>
  <si>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</si>
  <si>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</si>
  <si>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</si>
  <si>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</si>
  <si>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</si>
  <si>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</si>
  <si>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</si>
  <si>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</si>
  <si>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</si>
  <si>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</si>
  <si>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</si>
  <si>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</si>
  <si>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</si>
  <si>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</si>
  <si>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</si>
  <si>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</si>
  <si>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</si>
  <si>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</si>
  <si>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</si>
  <si>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</si>
  <si>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</si>
  <si>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</si>
  <si>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</si>
  <si>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</si>
  <si>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</si>
  <si>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</si>
  <si>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</si>
  <si>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</si>
  <si>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</si>
  <si>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</si>
  <si>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</si>
  <si>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</si>
  <si>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</si>
  <si>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</si>
  <si>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</si>
  <si>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</si>
  <si>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</si>
  <si>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</si>
  <si>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</si>
  <si>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</si>
  <si>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</si>
  <si>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</si>
  <si>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</si>
  <si>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</si>
  <si>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</si>
  <si>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</si>
  <si>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</si>
  <si>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</si>
  <si>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</si>
  <si>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</si>
  <si>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</si>
  <si>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</si>
  <si>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</si>
  <si>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</si>
  <si>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</si>
  <si>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</si>
  <si>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</si>
  <si>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</si>
  <si>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</si>
  <si>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</si>
  <si>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</si>
  <si>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</si>
  <si>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</si>
  <si>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</si>
  <si>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</si>
  <si>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</si>
  <si>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</si>
  <si>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</si>
  <si>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</si>
  <si>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</si>
  <si>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</si>
  <si>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</si>
  <si>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</si>
  <si>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</si>
  <si>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</si>
  <si>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</si>
  <si>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</si>
  <si>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</si>
  <si>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</si>
  <si>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</si>
  <si>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</si>
  <si>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</si>
  <si>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</si>
  <si>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</si>
  <si>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</si>
  <si>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</si>
  <si>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</si>
  <si>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</si>
  <si>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</si>
  <si>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</si>
  <si>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</si>
  <si>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</si>
  <si>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</si>
  <si>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</si>
  <si>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</si>
  <si>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</si>
  <si>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</si>
  <si>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</si>
  <si>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</si>
  <si>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</si>
  <si>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</si>
  <si>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</si>
  <si>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</si>
  <si>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</si>
  <si>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</si>
  <si>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</si>
  <si>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</si>
  <si>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</si>
  <si>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</si>
  <si>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</si>
  <si>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</si>
  <si>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</si>
  <si>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</si>
  <si>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</si>
  <si>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</si>
  <si>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</si>
  <si>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</si>
  <si>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</si>
  <si>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</si>
  <si>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</si>
  <si>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</si>
  <si>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</si>
  <si>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</si>
  <si>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</si>
  <si>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</si>
  <si>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</si>
  <si>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</si>
  <si>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</si>
  <si>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</si>
  <si>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</si>
  <si>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</si>
  <si>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</si>
  <si>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</si>
  <si>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</si>
  <si>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</si>
  <si>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</si>
  <si>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</si>
  <si>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</si>
  <si>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</si>
  <si>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</si>
  <si>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</si>
  <si>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</si>
  <si>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</si>
  <si>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</si>
  <si>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</si>
  <si>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</si>
  <si>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</si>
  <si>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</si>
  <si>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</si>
  <si>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</si>
  <si>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</si>
  <si>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</si>
  <si>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</si>
  <si>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</si>
  <si>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</si>
  <si>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</si>
  <si>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</si>
  <si>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</si>
  <si>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</si>
  <si>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</si>
  <si>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</si>
  <si>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</si>
  <si>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</si>
  <si>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</si>
  <si>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</si>
  <si>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</si>
  <si>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</si>
  <si>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</si>
  <si>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</si>
  <si>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</si>
  <si>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</si>
  <si>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</si>
  <si>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</si>
  <si>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</si>
  <si>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</si>
  <si>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</si>
  <si>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</si>
  <si>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</si>
  <si>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</si>
  <si>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</si>
  <si>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</si>
  <si>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</si>
  <si>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</si>
  <si>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</si>
  <si>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</si>
  <si>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</si>
  <si>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</si>
  <si>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</si>
  <si>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</si>
  <si>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</si>
  <si>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</si>
  <si>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</si>
  <si>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</si>
  <si>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</si>
  <si>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</si>
  <si>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</si>
  <si>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</si>
  <si>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</si>
  <si>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</si>
  <si>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</si>
  <si>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</si>
  <si>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</si>
  <si>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</si>
  <si>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</si>
  <si>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</si>
  <si>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</si>
  <si>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</si>
  <si>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</si>
  <si>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</si>
  <si>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</si>
  <si>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</si>
  <si>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</si>
  <si>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</si>
  <si>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</si>
  <si>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</si>
  <si>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</si>
  <si>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</si>
  <si>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</si>
  <si>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</si>
  <si>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</si>
  <si>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</si>
  <si>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</si>
  <si>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</si>
  <si>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</si>
  <si>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</si>
  <si>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</si>
  <si>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</si>
  <si>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</si>
  <si>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</si>
  <si>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</si>
  <si>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</si>
  <si>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</si>
  <si>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</si>
  <si>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</si>
  <si>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</si>
  <si>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</si>
  <si>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</si>
  <si>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</si>
  <si>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</si>
  <si>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</si>
  <si>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</si>
  <si>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</si>
  <si>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</si>
  <si>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</si>
  <si>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</si>
  <si>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</si>
  <si>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</si>
  <si>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</si>
  <si>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</si>
  <si>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</si>
  <si>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</si>
  <si>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</si>
  <si>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</si>
  <si>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</si>
  <si>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</si>
  <si>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</si>
  <si>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</si>
  <si>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</si>
  <si>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</si>
  <si>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</si>
  <si>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</si>
  <si>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</si>
  <si>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</si>
  <si>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</si>
  <si>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</si>
  <si>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</si>
  <si>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</si>
  <si>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</si>
  <si>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</si>
  <si>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</si>
  <si>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</si>
  <si>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</si>
  <si>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</si>
  <si>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</si>
  <si>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</si>
  <si>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</si>
  <si>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</si>
  <si>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</si>
  <si>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</si>
  <si>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</si>
  <si>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</si>
  <si>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</si>
  <si>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</si>
  <si>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</si>
  <si>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</si>
  <si>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</si>
  <si>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</si>
  <si>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</si>
  <si>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</si>
  <si>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</si>
  <si>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</si>
  <si>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</si>
  <si>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</si>
  <si>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</si>
  <si>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</si>
  <si>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</si>
  <si>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</si>
  <si>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</si>
  <si>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</si>
  <si>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</si>
  <si>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</si>
  <si>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</si>
  <si>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</si>
  <si>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</si>
  <si>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</si>
  <si>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</si>
  <si>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</si>
  <si>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</si>
  <si>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</si>
  <si>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</si>
  <si>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</si>
  <si>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</si>
  <si>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</si>
  <si>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</si>
  <si>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</si>
  <si>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</si>
  <si>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</si>
  <si>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</si>
  <si>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</si>
  <si>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</si>
  <si>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</si>
  <si>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</si>
  <si>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</si>
  <si>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</si>
  <si>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</si>
  <si>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</si>
  <si>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</si>
  <si>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</si>
  <si>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</si>
  <si>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</si>
  <si>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</si>
  <si>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</si>
  <si>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</si>
  <si>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</si>
  <si>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</si>
  <si>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</si>
  <si>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</si>
  <si>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</si>
  <si>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</si>
  <si>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</si>
  <si>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</si>
  <si>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</si>
  <si>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</si>
  <si>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</si>
  <si>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</si>
  <si>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</si>
  <si>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</si>
  <si>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</si>
  <si>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</si>
  <si>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</si>
  <si>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</si>
  <si>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</si>
  <si>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</si>
  <si>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</si>
  <si>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</si>
  <si>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</si>
  <si>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</si>
  <si>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</si>
  <si>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</si>
  <si>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</si>
  <si>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</si>
  <si>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</si>
  <si>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</si>
  <si>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</si>
  <si>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</si>
  <si>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</si>
  <si>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</si>
  <si>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</si>
  <si>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</si>
  <si>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</si>
  <si>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</si>
  <si>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</si>
  <si>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</si>
  <si>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</si>
  <si>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</si>
  <si>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</si>
  <si>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</si>
  <si>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</si>
  <si>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</si>
  <si>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</si>
  <si>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</si>
  <si>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</si>
  <si>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</si>
  <si>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</si>
  <si>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</si>
  <si>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</si>
  <si>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</si>
  <si>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</si>
  <si>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</si>
  <si>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</si>
  <si>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</si>
  <si>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</si>
  <si>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</si>
  <si>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</si>
  <si>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</si>
  <si>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</si>
  <si>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</si>
  <si>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</si>
  <si>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</si>
  <si>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</si>
  <si>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</si>
  <si>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</si>
  <si>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</si>
  <si>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</si>
  <si>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</si>
  <si>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</si>
  <si>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</si>
  <si>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</si>
  <si>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</si>
  <si>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</si>
  <si>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</si>
  <si>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</si>
  <si>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</si>
  <si>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</si>
  <si>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</si>
  <si>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</si>
  <si>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</si>
  <si>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</si>
  <si>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</si>
  <si>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</si>
  <si>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</si>
  <si>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</si>
  <si>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</si>
  <si>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</si>
  <si>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</si>
  <si>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</si>
  <si>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</si>
  <si>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</si>
  <si>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</si>
  <si>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</si>
  <si>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</si>
  <si>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</si>
  <si>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</si>
  <si>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</si>
  <si>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</si>
  <si>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</si>
  <si>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</si>
  <si>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</si>
  <si>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</si>
  <si>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</si>
  <si>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</si>
  <si>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</si>
  <si>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</si>
  <si>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</si>
  <si>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</si>
  <si>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</si>
  <si>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</si>
  <si>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</si>
  <si>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</si>
  <si>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</si>
  <si>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</si>
  <si>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</si>
  <si>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</si>
  <si>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</si>
  <si>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</si>
  <si>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</si>
  <si>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</si>
  <si>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</si>
  <si>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</si>
  <si>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</si>
  <si>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</si>
  <si>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</si>
  <si>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</si>
  <si>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</si>
  <si>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</si>
  <si>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</si>
  <si>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</si>
  <si>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</si>
  <si>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</si>
  <si>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</si>
  <si>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</si>
  <si>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</si>
  <si>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</si>
  <si>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</si>
  <si>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</si>
  <si>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</si>
  <si>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</si>
  <si>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</si>
  <si>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</si>
  <si>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</si>
  <si>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</si>
  <si>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</si>
  <si>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</si>
  <si>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</si>
  <si>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</si>
  <si>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</si>
  <si>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</si>
  <si>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</si>
  <si>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</si>
  <si>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</si>
  <si>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</si>
  <si>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</si>
  <si>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</si>
  <si>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</si>
  <si>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</si>
  <si>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</si>
  <si>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</si>
  <si>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</si>
  <si>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</si>
  <si>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</si>
  <si>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</si>
  <si>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</si>
  <si>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</si>
  <si>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</si>
  <si>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</si>
  <si>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</si>
  <si>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</si>
  <si>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</si>
  <si>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</si>
  <si>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</si>
  <si>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</si>
  <si>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</si>
  <si>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</si>
  <si>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</si>
  <si>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</si>
  <si>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</si>
  <si>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</si>
  <si>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</si>
  <si>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</si>
  <si>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</si>
  <si>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</si>
  <si>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</si>
  <si>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</si>
  <si>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</si>
  <si>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</si>
  <si>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</si>
  <si>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</si>
  <si>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</si>
  <si>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</si>
  <si>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</si>
  <si>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</si>
  <si>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</si>
  <si>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</si>
  <si>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</si>
  <si>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</si>
  <si>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</si>
  <si>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</si>
  <si>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</si>
  <si>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</si>
  <si>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</si>
  <si>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</si>
  <si>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</si>
  <si>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</si>
  <si>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</si>
  <si>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</si>
  <si>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</si>
  <si>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</si>
  <si>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</si>
  <si>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</si>
  <si>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</si>
  <si>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</si>
  <si>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</si>
  <si>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</si>
  <si>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</si>
  <si>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</si>
  <si>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</si>
  <si>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</si>
  <si>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</si>
  <si>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</si>
  <si>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</si>
  <si>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</si>
  <si>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</si>
  <si>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</si>
  <si>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</si>
  <si>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</si>
  <si>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</si>
  <si>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</si>
  <si>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</si>
  <si>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</si>
  <si>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</si>
  <si>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</si>
  <si>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</si>
  <si>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</si>
  <si>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</si>
  <si>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</si>
  <si>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</si>
  <si>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</si>
  <si>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</si>
  <si>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</si>
  <si>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</si>
  <si>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</si>
  <si>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</si>
  <si>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</si>
  <si>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</si>
  <si>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</si>
  <si>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</si>
  <si>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</si>
  <si>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</si>
  <si>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</si>
  <si>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</si>
  <si>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</si>
  <si>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</si>
  <si>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</si>
  <si>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</si>
  <si>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</si>
  <si>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</si>
  <si>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</si>
  <si>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</si>
  <si>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</si>
  <si>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</si>
  <si>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</si>
  <si>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</si>
  <si>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</si>
  <si>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</si>
  <si>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</si>
  <si>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</si>
  <si>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</si>
  <si>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</si>
  <si>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</si>
  <si>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</si>
  <si>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</si>
  <si>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</si>
  <si>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</si>
  <si>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</si>
  <si>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</si>
  <si>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</si>
  <si>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</si>
  <si>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</si>
  <si>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</si>
  <si>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</si>
  <si>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</si>
  <si>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</si>
  <si>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</si>
  <si>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</si>
  <si>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</si>
  <si>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</si>
  <si>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</si>
  <si>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</si>
  <si>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</si>
  <si>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</si>
  <si>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</si>
  <si>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</si>
  <si>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</si>
  <si>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</si>
  <si>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</si>
  <si>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</si>
  <si>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</si>
  <si>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</si>
  <si>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</si>
  <si>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</si>
  <si>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</si>
  <si>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</si>
  <si>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</si>
  <si>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</si>
  <si>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</si>
  <si>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</si>
  <si>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</si>
  <si>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</si>
  <si>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</si>
  <si>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</si>
  <si>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</si>
  <si>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</si>
  <si>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</si>
  <si>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</si>
  <si>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</si>
  <si>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</si>
  <si>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</si>
  <si>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</si>
  <si>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</si>
  <si>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</si>
  <si>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</si>
  <si>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</si>
  <si>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</si>
  <si>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</si>
  <si>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</si>
  <si>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</si>
  <si>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</si>
  <si>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</si>
  <si>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</si>
  <si>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</si>
  <si>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</si>
  <si>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</si>
  <si>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</si>
  <si>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</si>
  <si>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</si>
  <si>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</si>
  <si>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</si>
  <si>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</si>
  <si>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</si>
  <si>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</si>
  <si>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</si>
  <si>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</si>
  <si>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</si>
  <si>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</si>
  <si>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</si>
  <si>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</si>
  <si>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</si>
  <si>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</si>
  <si>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</si>
  <si>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</si>
  <si>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</si>
  <si>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</si>
  <si>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</si>
  <si>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</si>
  <si>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</si>
  <si>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</si>
  <si>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</si>
  <si>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</si>
  <si>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</si>
  <si>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</si>
  <si>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</si>
  <si>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</si>
  <si>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</si>
  <si>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</si>
  <si>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</si>
  <si>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</si>
  <si>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</si>
  <si>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</si>
  <si>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</si>
  <si>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</si>
  <si>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</si>
  <si>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</si>
  <si>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</si>
  <si>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</si>
  <si>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</si>
  <si>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</si>
  <si>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</si>
  <si>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</si>
  <si>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</si>
  <si>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</si>
  <si>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</si>
  <si>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</si>
  <si>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</si>
  <si>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</si>
  <si>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</si>
  <si>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</si>
  <si>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</si>
  <si>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</si>
  <si>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</si>
  <si>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</si>
  <si>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</si>
  <si>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</si>
  <si>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</si>
  <si>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</si>
  <si>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</si>
  <si>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</si>
  <si>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</si>
  <si>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</si>
  <si>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</si>
  <si>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</si>
  <si>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</si>
  <si>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</si>
  <si>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</si>
  <si>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</si>
  <si>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</si>
  <si>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</si>
  <si>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</si>
  <si>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</si>
  <si>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</si>
  <si>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</si>
  <si>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</si>
  <si>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</si>
  <si>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</si>
  <si>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</si>
  <si>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</si>
  <si>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</si>
  <si>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</si>
  <si>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</si>
  <si>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</si>
  <si>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</si>
  <si>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</si>
  <si>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</si>
  <si>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</si>
  <si>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</si>
  <si>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</si>
  <si>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</si>
  <si>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</si>
  <si>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</si>
  <si>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</si>
  <si>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</si>
  <si>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</si>
  <si>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</si>
  <si>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</si>
  <si>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</si>
  <si>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</si>
  <si>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</si>
  <si>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</si>
  <si>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</si>
  <si>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</si>
  <si>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</si>
  <si>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</si>
  <si>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</si>
  <si>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</si>
  <si>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</si>
  <si>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</si>
  <si>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</si>
  <si>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</si>
  <si>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</si>
  <si>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</si>
  <si>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</si>
  <si>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</si>
  <si>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</si>
  <si>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</si>
  <si>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</si>
  <si>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</si>
  <si>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</si>
  <si>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</si>
  <si>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</si>
  <si>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</si>
  <si>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</si>
  <si>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</si>
  <si>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</si>
  <si>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</si>
  <si>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</si>
  <si>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</si>
  <si>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</si>
  <si>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</si>
  <si>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</si>
  <si>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</si>
  <si>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</si>
  <si>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</si>
  <si>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</si>
  <si>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</si>
  <si>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</si>
  <si>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</si>
  <si>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</si>
  <si>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</si>
  <si>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</si>
  <si>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</si>
  <si>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</si>
  <si>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</si>
  <si>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</si>
  <si>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</si>
  <si>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</si>
  <si>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</si>
  <si>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</si>
  <si>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</si>
  <si>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</si>
  <si>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</si>
  <si>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</si>
  <si>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</si>
  <si>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</si>
  <si>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</si>
  <si>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</si>
  <si>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</si>
  <si>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</si>
  <si>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</si>
  <si>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</si>
  <si>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</si>
  <si>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</si>
  <si>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</si>
  <si>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</si>
  <si>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</si>
  <si>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</si>
  <si>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</si>
  <si>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</si>
  <si>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</si>
  <si>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</si>
  <si>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</si>
  <si>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</si>
  <si>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</si>
  <si>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</si>
  <si>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</si>
  <si>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</si>
  <si>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</si>
  <si>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</si>
  <si>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</si>
  <si>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</si>
  <si>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</si>
  <si>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</si>
  <si>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</si>
  <si>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</si>
  <si>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</si>
  <si>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</si>
  <si>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</si>
  <si>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</si>
  <si>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</si>
  <si>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</si>
  <si>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</si>
  <si>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</si>
  <si>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</si>
  <si>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</si>
  <si>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</si>
  <si>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</si>
  <si>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</si>
  <si>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</si>
  <si>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</si>
  <si>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</si>
  <si>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</si>
  <si>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</si>
  <si>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</si>
  <si>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</si>
  <si>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</si>
  <si>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</si>
  <si>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</si>
  <si>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</si>
  <si>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</si>
  <si>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</si>
  <si>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</si>
  <si>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</si>
  <si>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</si>
  <si>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</si>
  <si>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</si>
  <si>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</si>
  <si>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</si>
  <si>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</si>
  <si>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</si>
  <si>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</si>
  <si>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</si>
  <si>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</si>
  <si>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</si>
  <si>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</si>
  <si>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</si>
  <si>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</si>
  <si>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</si>
  <si>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</si>
  <si>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</si>
  <si>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</si>
  <si>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</si>
  <si>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</si>
  <si>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</si>
  <si>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</si>
  <si>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</si>
  <si>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</si>
  <si>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</si>
  <si>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</si>
  <si>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</si>
  <si>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</si>
  <si>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</si>
  <si>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</si>
  <si>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</si>
  <si>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</si>
  <si>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</si>
  <si>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</si>
  <si>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</si>
  <si>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</si>
  <si>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</si>
  <si>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</si>
  <si>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</si>
  <si>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</si>
  <si>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</si>
  <si>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</si>
  <si>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</si>
  <si>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</si>
  <si>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</si>
  <si>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</si>
  <si>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</si>
  <si>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</si>
  <si>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</si>
  <si>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</si>
  <si>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</si>
  <si>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</si>
  <si>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</si>
  <si>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</si>
  <si>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</si>
  <si>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</si>
  <si>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</si>
  <si>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</si>
  <si>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</si>
  <si>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</si>
  <si>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</si>
  <si>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</si>
  <si>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</si>
  <si>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</si>
  <si>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</si>
  <si>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</si>
  <si>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</si>
  <si>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</si>
  <si>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</si>
  <si>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</si>
  <si>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</si>
  <si>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</si>
  <si>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</si>
  <si>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</si>
  <si>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</si>
  <si>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</si>
  <si>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</si>
  <si>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</si>
  <si>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</si>
  <si>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</si>
  <si>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</si>
  <si>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</si>
  <si>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</si>
  <si>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</si>
  <si>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</si>
  <si>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</si>
  <si>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</si>
  <si>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</si>
  <si>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</si>
  <si>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</si>
  <si>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</si>
  <si>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</si>
  <si>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</si>
  <si>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</si>
  <si>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</si>
  <si>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</si>
  <si>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</si>
  <si>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</si>
  <si>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</si>
  <si>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</si>
  <si>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</si>
  <si>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</si>
  <si>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</si>
  <si>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</si>
  <si>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</si>
  <si>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</si>
  <si>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</si>
  <si>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</si>
  <si>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</si>
  <si>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</si>
  <si>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</si>
  <si>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</si>
  <si>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</si>
  <si>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</si>
  <si>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</si>
  <si>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</si>
  <si>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</si>
  <si>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</si>
  <si>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</si>
  <si>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</si>
  <si>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</si>
  <si>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</si>
  <si>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</si>
  <si>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</si>
  <si>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</si>
  <si>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</si>
  <si>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</si>
  <si>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</si>
  <si>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</si>
  <si>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</si>
  <si>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</si>
  <si>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</si>
  <si>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</si>
  <si>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</si>
  <si>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</si>
  <si>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</si>
  <si>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</si>
  <si>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</si>
  <si>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</si>
  <si>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</si>
  <si>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</si>
  <si>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</si>
  <si>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</si>
  <si>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</si>
  <si>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</si>
  <si>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</si>
  <si>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</si>
  <si>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</si>
  <si>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</si>
  <si>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</si>
  <si>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</si>
  <si>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</si>
  <si>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</si>
  <si>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</si>
  <si>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</si>
  <si>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</si>
  <si>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</si>
  <si>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</si>
  <si>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</si>
  <si>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</si>
  <si>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</si>
  <si>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</si>
  <si>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</si>
  <si>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</si>
  <si>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</si>
  <si>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</si>
  <si>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</si>
  <si>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</si>
  <si>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</si>
  <si>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</si>
  <si>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</si>
  <si>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</si>
  <si>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</si>
  <si>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</si>
  <si>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</si>
  <si>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</si>
  <si>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</si>
  <si>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</si>
  <si>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</si>
  <si>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</si>
  <si>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</si>
  <si>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</si>
  <si>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</si>
  <si>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</si>
  <si>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</si>
  <si>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</si>
  <si>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</si>
  <si>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</si>
  <si>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</si>
  <si>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</si>
  <si>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</si>
  <si>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</si>
  <si>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</si>
  <si>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</si>
  <si>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</si>
  <si>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</si>
  <si>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</si>
  <si>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</si>
  <si>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</si>
  <si>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</si>
  <si>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</si>
  <si>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</si>
  <si>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</si>
  <si>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</si>
  <si>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</si>
  <si>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</si>
  <si>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</si>
  <si>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</si>
  <si>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</si>
  <si>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</si>
  <si>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</si>
  <si>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</si>
  <si>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</si>
  <si>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</si>
  <si>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</si>
  <si>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</si>
  <si>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</si>
  <si>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</si>
  <si>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</si>
  <si>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</si>
  <si>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</si>
  <si>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</si>
  <si>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</si>
  <si>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</si>
  <si>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</si>
  <si>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</si>
  <si>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</si>
  <si>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</si>
  <si>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</si>
  <si>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</si>
  <si>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</si>
  <si>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</si>
  <si>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</si>
  <si>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</si>
  <si>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</si>
  <si>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</si>
  <si>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</si>
  <si>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</si>
  <si>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</si>
  <si>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</si>
  <si>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</si>
  <si>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</si>
  <si>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</si>
  <si>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</si>
  <si>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</si>
  <si>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</si>
  <si>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</si>
  <si>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</si>
  <si>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</si>
  <si>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</si>
  <si>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</si>
  <si>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</si>
  <si>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</si>
  <si>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</si>
  <si>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</si>
  <si>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</si>
  <si>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</si>
  <si>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</si>
  <si>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</si>
  <si>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</si>
  <si>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</si>
  <si>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</si>
  <si>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</si>
  <si>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</si>
  <si>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</si>
  <si>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</si>
  <si>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</si>
  <si>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</si>
  <si>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</si>
  <si>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</si>
  <si>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</si>
  <si>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</si>
  <si>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</si>
  <si>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</si>
  <si>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</si>
  <si>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</si>
  <si>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</si>
  <si>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</si>
  <si>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</si>
  <si>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</si>
  <si>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</si>
  <si>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</si>
  <si>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</si>
  <si>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</si>
  <si>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</si>
  <si>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</si>
  <si>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</si>
  <si>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</si>
  <si>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</si>
  <si>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</si>
  <si>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</si>
  <si>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</si>
  <si>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</si>
  <si>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</si>
  <si>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</si>
  <si>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</si>
  <si>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</si>
  <si>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</si>
  <si>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</si>
  <si>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</si>
  <si>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</si>
  <si>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</si>
  <si>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</si>
  <si>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</si>
  <si>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</si>
  <si>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</si>
  <si>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</si>
  <si>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</si>
  <si>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</si>
  <si>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</si>
  <si>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</si>
  <si>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</si>
  <si>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</si>
  <si>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</si>
  <si>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</si>
  <si>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</si>
  <si>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</si>
  <si>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</si>
  <si>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</si>
  <si>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</si>
  <si>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</si>
  <si>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</si>
  <si>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</si>
  <si>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</si>
  <si>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</si>
  <si>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</si>
  <si>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</si>
  <si>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</si>
  <si>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</si>
  <si>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</si>
  <si>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</si>
  <si>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</si>
  <si>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</si>
  <si>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</si>
  <si>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</si>
  <si>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</si>
  <si>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</si>
  <si>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</si>
  <si>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</si>
  <si>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</si>
  <si>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</si>
  <si>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</si>
  <si>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</si>
  <si>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</si>
  <si>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</si>
  <si>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</si>
  <si>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</si>
  <si>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</si>
  <si>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</si>
  <si>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</si>
  <si>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</si>
  <si>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</si>
  <si>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</si>
  <si>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</si>
  <si>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</si>
  <si>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</si>
  <si>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</si>
  <si>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</si>
  <si>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</si>
  <si>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</si>
  <si>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</si>
  <si>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</si>
  <si>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</si>
  <si>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</si>
  <si>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</si>
  <si>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</si>
  <si>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</si>
  <si>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</si>
  <si>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</si>
  <si>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</si>
  <si>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</si>
  <si>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</si>
  <si>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</si>
  <si>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</si>
  <si>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</si>
  <si>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</si>
  <si>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</si>
  <si>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</si>
  <si>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</si>
  <si>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</si>
  <si>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</si>
  <si>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</si>
  <si>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</si>
  <si>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</si>
  <si>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</si>
  <si>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</si>
  <si>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</si>
  <si>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</si>
  <si>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</si>
  <si>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</si>
  <si>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</si>
  <si>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</si>
  <si>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</si>
  <si>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</si>
  <si>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</si>
  <si>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</si>
  <si>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</si>
  <si>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</si>
  <si>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</si>
  <si>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</si>
  <si>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</si>
  <si>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</si>
  <si>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</si>
  <si>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</si>
  <si>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</si>
  <si>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</si>
  <si>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PCM-20251019-00000891</t>
  </si>
  <si>
    <t>access road issue</t>
  </si>
  <si>
    <t>PCM-20251019-00001236</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</si>
  <si>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</si>
  <si>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</si>
  <si>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</si>
  <si>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</si>
  <si>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</si>
  <si>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</si>
  <si>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</si>
  <si>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</si>
  <si>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</si>
  <si>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</si>
  <si>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</si>
  <si>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</si>
  <si>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t>
  </si>
  <si>
    <t>PCM-20251019-00000242</t>
  </si>
  <si>
    <t>Minor</t>
  </si>
  <si>
    <t>cell flapping at  LTE due to Rectifire module issue , under arrangement</t>
  </si>
  <si>
    <t>TT-20251019-00742 // NA</t>
  </si>
  <si>
    <t>Emergency</t>
  </si>
  <si>
    <t>1102787:42:13</t>
  </si>
  <si>
    <t>sceco outage in TLT area team will check after HUB RYBA0635 another team PG connectedn at TLT9474  // mail sent to downgrade // ETA 30 mins</t>
  </si>
  <si>
    <t xml:space="preserve">sceco outage in TLT area team will check after HUB RYBA0635 another team PG connectedn at TLT9474  // mail sent to downgrade </t>
  </si>
  <si>
    <t>TT-20251019-00934 // NA</t>
  </si>
  <si>
    <t>TT-20251018-01556 // NA</t>
  </si>
  <si>
    <t>PCM-20251019-00001180</t>
  </si>
  <si>
    <t xml:space="preserve">TT-20251019-01340 // NA </t>
  </si>
  <si>
    <t>PCM-20251019-00001248</t>
  </si>
  <si>
    <t>PCM-20251019-00001198</t>
  </si>
  <si>
    <t>bsa0450</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</si>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</sst>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3" totalsRowShown="0" headerRowDxfId="157" dataDxfId="156" headerRowBorderDxfId="154" tableBorderDxfId="155" totalsRowBorderDxfId="153">
  <autoFilter ref="A1:CJ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2" totalsRowShown="0" headerRowDxfId="48" dataDxfId="47" headerRowBorderDxfId="45" tableBorderDxfId="46" totalsRowBorderDxfId="44">
  <autoFilter ref="A1:L3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3" totalsRowShown="0" headerRowDxfId="31" dataDxfId="30" headerRowBorderDxfId="28" tableBorderDxfId="29">
  <autoFilter ref="A1:L5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5" totalsRowShown="0" headerRowDxfId="15" dataDxfId="14" headerRowBorderDxfId="12" tableBorderDxfId="13">
  <autoFilter ref="A1:L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286.5962571759228</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6.1009446759198909</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55"/>
      <c r="E4" s="137"/>
      <c r="F4" s="138"/>
      <c r="G4" s="139">
        <f ca="1">IFERROR(NOW()-F4,"")</f>
        <v>45949.544683101849</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45949.544683101849</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45949.544683101849</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45949.544683101849</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45949.544683101849</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45949.544683101849</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45949.544683101849</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45949.544683101849</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45949.544683101849</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45949.544683101849</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45949.544683101849</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45949.544683101849</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45949.544683101849</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45949.544683101849</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45949.544683101849</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45949.544683101849</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45949.544683101849</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45949.544683101849</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45949.544683101849</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45949.544683101849</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45949.544683101849</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45949.544683101849</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45949.544683101849</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45949.544683101849</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45949.544683101849</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45949.544683101849</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45949.544683101849</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45949.544683101849</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45949.544683101849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45949.544683101849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45949.544683101849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45949.544683101849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45949.544683101849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45949.544683101849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45949.544683101849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45949.544683101849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45949.544683101849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45949.544683101849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45949.544683101849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45949.544683101849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45949.544683101849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45949.544683101849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45949.544683101849</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45949.544683101849</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45949.544683101849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45949.544683101849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45949.544683101849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45949.544683101849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45949.544683101849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45949.544683101849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45949.544683101849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45949.544683101849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45949.544683101849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45949.544683101849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45949.544683101849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45949.544683101849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45949.544683101849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45949.544683101849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45949.544683101849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45949.544683101849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45949.544683101849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45949.544683101849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45949.544683101849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45949.544683101849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45949.544683101849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45949.544683101849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45949.544683101849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45949.544683101849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45949.544683101849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45949.544683101849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45949.544683101849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45949.544683101849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45949.544683101849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45949.544683101849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45949.544683101849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45949.544683101849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45949.544683101849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45949.544683101849</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45949.544683101849</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45949.544683101849</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45949.544683101849</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45949.544683101849</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45949.544683101849</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45949.544683101849</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45949.544683101849</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45949.544683101849</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45949.544683101849</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45949.544683101849</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45949.544683101849</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45949.544683101849</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45949.544683101849</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45949.544683101849</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45949.544683101849</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45949.544683101849</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45949.544683101849</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45949.544683101849</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45949.544683101849</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45949.544683101849</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45949.544683101849</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45949.544683101849</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87F531D6-7FC6-4C2B-B53C-004B692982B6}"/>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3"/>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142.81759976851754</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124.54484513888747</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5.0489076388839749</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45949.544683101849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45949.544683101849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45949.544683101849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45949.544683101849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45949.544683101849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45949.544683101849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45949.544683101849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45949.544683101849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45949.544683101849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45949.544683101849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45949.544683101849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45949.544683101849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45949.544683101849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45949.544683101849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45949.544683101849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45949.544683101849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45949.544683101849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45949.544683101849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45949.544683101849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45949.544683101849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45949.544683101849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45949.544683101849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45949.544683101849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45949.544683101849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45949.544683101849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45949.544683101849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45949.544683101849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45949.544683101849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45949.544683101849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45949.544683101849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45949.544683101849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45949.544683101849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45949.544683101849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45949.544683101849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45949.544683101849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45949.544683101849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45949.544683101849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45949.544683101849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45949.544683101849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45949.544683101849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45949.544683101849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45949.544683101849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45949.544683101849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45949.544683101849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45949.544683101849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45949.544683101849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45949.544683101849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45949.544683101849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45949.544683101849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45949.544683101849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45949.544683101849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45949.544683101849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45949.544683101849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45949.544683101849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45949.544683101849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45949.544683101849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45949.544683101849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45949.544683101849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45949.544683101849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45949.544683101849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45949.544683101849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45949.544683101849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45949.544683101849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45949.544683101849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45949.544683101849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45949.544683101849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45949.544683101849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45949.544683101849</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45949.544683101849</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45949.544683101849</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45949.544683101849</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45949.544683101849</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45949.544683101849</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45949.544683101849</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45949.544683101849</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45949.544683101849</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45949.544683101849</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45949.544683101849</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45949.544683101849</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45949.544683101849</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45949.544683101849</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45949.544683101849</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45949.544683101849</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45949.544683101849</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45949.544683101849</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45949.544683101849</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45949.544683101849</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45949.544683101849</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sheetData>
  <dataValidations count="2">
    <dataValidation allowBlank="1" showInputMessage="1" showErrorMessage="1" sqref="E1" xr:uid="{4D935161-CDD3-4592-B877-3FB59C99E142}"/>
    <dataValidation type="list" allowBlank="1" showInputMessage="1" showErrorMessage="1" sqref="E3:E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C12" sqref="C1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64"/>
      <c r="D2" s="18"/>
      <c r="E2" s="18"/>
      <c r="F2" s="20"/>
      <c r="G2" s="21">
        <f t="shared" ref="G2:G44" ca="1" si="0">IFERROR(NOW()-F2,"-")</f>
        <v>45949.544683101849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45949.544683101849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45949.544683101849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45949.544683101849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45949.544683101849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45949.544683101849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45949.544683101849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45949.544683101849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45949.544683101849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45949.544683101849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45949.544683101849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45949.544683101849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45949.544683101849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45949.544683101849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45949.544683101849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45949.544683101849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45949.544683101849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45949.544683101849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45949.544683101849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45949.544683101849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45949.544683101849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45949.544683101849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45949.544683101849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45949.544683101849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45949.544683101849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45949.544683101849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45949.544683101849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45949.544683101849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45949.544683101849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45949.544683101849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45949.544683101849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45949.544683101849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45949.544683101849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45949.544683101849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45949.544683101849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45949.544683101849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45949.544683101849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45949.544683101849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45949.544683101849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45949.544683101849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45949.544683101849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45949.544683101849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45949.544683101849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45949.544683101849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45949.544683101849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45949.544683101849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45949.544683101849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45949.544683101849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45949.544683101849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45949.544683101849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45949.544683101849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45949.544683101849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45949.544683101849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45949.544683101849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45949.544683101849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45949.544683101849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45949.544683101849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45949.544683101849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45949.544683101849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45949.544683101849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45949.544683101849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45949.544683101849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45949.544683101849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45949.544683101849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45949.544683101849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45949.544683101849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45949.544683101849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45949.544683101849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45949.544683101849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45949.544683101849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45949.544683101849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45949.544683101849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45949.544683101849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45949.544683101849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45949.544683101849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45949.544683101849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45949.544683101849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45949.544683101849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45949.544683101849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45949.544683101849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45949.544683101849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45949.544683101849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45949.544683101849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45949.544683101849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45949.544683101849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45949.544683101849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45949.544683101849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45949.544683101849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45949.544683101849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45949.544683101849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45949.544683101849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45949.544683101849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45949.544683101849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45949.544683101849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45949.544683101849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45949.544683101849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45949.544683101849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45949.544683101849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45949.544683101849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45949.544683101849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45949.544683101849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45949.544683101849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45949.544683101849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45949.544683101849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45949.544683101849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45949.544683101849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45949.544683101849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45949.544683101849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45949.544683101849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45949.544683101849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45949.544683101849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45949.544683101849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45949.544683101849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45949.544683101849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45949.544683101849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45949.544683101849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45949.544683101849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45949.544683101849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45949.544683101849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45949.544683101849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45949.544683101849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45949.544683101849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45949.544683101849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45949.544683101849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45949.544683101849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45949.544683101849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45949.544683101849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45949.544683101849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45949.544683101849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45949.544683101849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45949.544683101849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45949.544683101849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45949.544683101849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45949.544683101849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45949.544683101849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45949.544683101849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45949.544683101849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45949.544683101849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45949.544683101849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45949.544683101849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45949.544683101849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45949.544683101849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45949.544683101849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45949.544683101849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45949.544683101849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45949.544683101849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45949.544683101849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45949.544683101849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45949.544683101849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45949.544683101849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45949.544683101849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45949.544683101849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45949.544683101849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45949.544683101849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45949.544683101849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45949.544683101849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45949.544683101849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45949.544683101849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45949.544683101849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45949.544683101849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45949.544683101849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45949.544683101849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45949.544683101849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45949.544683101849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45949.544683101849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45949.544683101849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45949.544683101849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45949.544683101849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45949.544683101849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45949.544683101849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45949.544683101849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45949.544683101849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45949.544683101849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45949.544683101849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45949.544683101849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45949.544683101849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45949.544683101849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45949.544683101849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45949.544683101849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45949.544683101849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45949.544683101849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45949.544683101849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45949.544683101849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45949.544683101849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45949.544683101849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45949.544683101849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45949.544683101849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45949.544683101849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45949.544683101849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45949.544683101849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45949.544683101849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45949.544683101849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45949.544683101849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45949.544683101849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45949.544683101849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45949.544683101849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45949.544683101849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45949.544683101849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45949.544683101849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45949.544683101849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45949.544683101849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45949.544683101849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45949.544683101849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45949.544683101849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45949.544683101849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45949.544683101849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45949.544683101849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45949.544683101849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45949.544683101849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45949.544683101849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45949.544683101849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45949.544683101849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45949.544683101849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45949.544683101849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45949.544683101849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45949.544683101849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45949.544683101849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45949.544683101849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45949.544683101849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45949.544683101849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45949.544683101849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45949.544683101849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45949.544683101849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45949.544683101849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45949.544683101849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45949.544683101849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45949.544683101849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45949.544683101849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45949.544683101849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45949.544683101849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45949.544683101849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45949.544683101849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45949.544683101849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45949.544683101849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45949.544683101849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45949.544683101849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45949.544683101849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45949.544683101849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45949.544683101849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45949.544683101849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45949.544683101849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45949.544683101849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45949.544683101849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45949.544683101849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45949.544683101849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45949.544683101849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45949.544683101849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45949.544683101849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45949.544683101849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45949.544683101849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45949.544683101849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45949.544683101849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45949.544683101849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45949.544683101849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45949.544683101849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45949.544683101849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45949.544683101849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45949.544683101849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45949.544683101849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45949.544683101849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45949.544683101849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45949.544683101849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45949.544683101849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45949.544683101849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45949.544683101849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45949.544683101849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45949.544683101849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45949.544683101849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45949.544683101849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45949.544683101849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45949.544683101849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45949.544683101849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45949.544683101849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45949.544683101849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45949.544683101849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45949.544683101849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45949.544683101849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45949.544683101849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45949.544683101849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45949.544683101849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45949.544683101849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45949.544683101849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45949.544683101849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45949.544683101849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45949.544683101849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45949.544683101849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45949.544683101849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45949.544683101849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45949.544683101849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45949.544683101849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45949.544683101849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45949.544683101849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45949.544683101849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45949.544683101849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45949.544683101849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45949.544683101849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45949.544683101849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45949.544683101849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45949.544683101849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45949.544683101849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45949.544683101849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45949.544683101849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45949.544683101849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45949.544683101849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45949.544683101849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45949.544683101849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45949.544683101849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45949.544683101849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45949.544683101849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45949.544683101849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45949.544683101849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45949.544683101849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45949.544683101849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45949.544683101849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45949.544683101849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45949.544683101849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45949.544683101849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45949.544683101849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45949.544683101849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45949.544683101849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45949.544683101849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45949.544683101849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45949.544683101849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45949.544683101849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45949.544683101849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45949.544683101849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45949.544683101849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45949.544683101849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45949.544683101849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45949.544683101849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45949.544683101849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45949.544683101849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45949.544683101849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45949.544683101849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45949.544683101849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45949.544683101849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45949.544683101849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45949.544683101849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45949.544683101849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45949.544683101849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45949.544683101849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45949.544683101849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45949.544683101849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45949.544683101849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45949.544683101849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45949.544683101849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45949.544683101849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45949.544683101849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45949.544683101849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45949.544683101849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45949.544683101849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45949.544683101849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45949.544683101849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45949.544683101849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45949.544683101849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45949.544683101849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45949.544683101849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45949.544683101849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45949.544683101849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45949.544683101849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45949.544683101849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45949.544683101849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45949.544683101849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45949.544683101849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45949.544683101849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45949.544683101849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45949.544683101849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45949.544683101849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45949.544683101849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45949.544683101849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45949.544683101849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45949.544683101849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45949.544683101849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45949.544683101849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45949.544683101849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45949.544683101849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45949.544683101849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45949.544683101849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45949.544683101849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45949.544683101849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45949.544683101849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45949.544683101849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45949.544683101849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45949.544683101849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45949.544683101849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45949.544683101849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45949.544683101849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45949.544683101849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45949.544683101849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45949.544683101849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45949.544683101849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45949.544683101849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45949.544683101849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45949.544683101849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45949.544683101849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45949.544683101849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45949.544683101849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45949.544683101849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45949.544683101849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45949.544683101849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45949.544683101849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45949.544683101849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45949.544683101849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45949.544683101849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45949.544683101849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45949.544683101849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45949.544683101849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45949.544683101849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45949.544683101849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45949.544683101849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45949.544683101849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45949.544683101849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45949.544683101849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45949.544683101849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45949.544683101849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45949.544683101849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45949.544683101849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45949.544683101849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45949.544683101849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45949.544683101849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45949.544683101849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45949.544683101849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45949.544683101849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45949.544683101849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45949.544683101849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45949.544683101849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45949.544683101849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45949.544683101849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45949.544683101849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45949.544683101849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45949.544683101849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45949.544683101849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45949.544683101849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45949.544683101849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45949.544683101849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45949.544683101849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45949.544683101849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45949.544683101849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45949.544683101849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45949.544683101849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45949.544683101849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45949.544683101849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45949.544683101849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45949.544683101849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45949.544683101849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45949.544683101849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45949.544683101849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45949.544683101849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45949.544683101849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45949.544683101849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45949.544683101849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45949.544683101849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45949.544683101849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45949.544683101849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45949.544683101849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45949.544683101849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45949.544683101849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45949.544683101849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45949.544683101849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45949.544683101849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45949.544683101849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45949.544683101849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45949.544683101849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45949.544683101849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45949.544683101849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45949.544683101849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45949.544683101849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45949.544683101849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45949.544683101849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45949.544683101849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45949.544683101849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45949.544683101849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45949.544683101849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45949.544683101849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45949.544683101849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45949.544683101849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45949.544683101849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45949.544683101849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45949.544683101849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45949.544683101849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45949.544683101849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45949.544683101849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45949.544683101849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45949.544683101849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45949.544683101849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45949.544683101849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45949.544683101849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45949.544683101849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45949.544683101849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45949.544683101849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45949.544683101849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45949.544683101849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45949.544683101849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45949.544683101849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45949.544683101849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45949.544683101849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45949.544683101849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45949.544683101849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45949.544683101849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45949.544683101849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45949.544683101849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45949.544683101849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45949.544683101849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45949.544683101849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45949.544683101849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45949.544683101849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45949.544683101849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45949.544683101849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45949.544683101849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45949.544683101849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45949.544683101849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45949.544683101849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45949.544683101849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45949.544683101849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45949.544683101849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45949.544683101849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45949.544683101849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45949.544683101849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45949.544683101849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45949.544683101849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45949.544683101849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45949.544683101849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45949.544683101849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45949.544683101849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45949.544683101849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45949.544683101849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45949.544683101849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45949.544683101849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45949.544683101849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45949.544683101849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45949.544683101849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45949.544683101849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45949.544683101849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45949.544683101849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45949.544683101849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45949.544683101849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45949.544683101849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45949.544683101849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45949.544683101849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45949.544683101849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45949.544683101849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45949.544683101849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45949.544683101849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45949.544683101849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45949.544683101849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45949.544683101849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45949.544683101849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45949.544683101849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45949.544683101849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45949.544683101849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45949.544683101849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45949.544683101849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45949.544683101849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45949.544683101849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45949.544683101849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45949.544683101849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45949.544683101849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45949.544683101849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45949.544683101849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45949.544683101849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45949.544683101849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45949.544683101849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45949.544683101849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45949.544683101849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45949.544683101849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45949.544683101849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45949.544683101849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45949.544683101849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45949.544683101849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45949.544683101849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45949.544683101849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45949.544683101849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45949.544683101849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45949.544683101849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45949.544683101849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45949.544683101849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45949.544683101849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45949.544683101849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45949.544683101849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45949.544683101849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45949.544683101849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45949.544683101849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45949.544683101849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45949.544683101849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45949.544683101849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45949.544683101849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45949.544683101849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45949.544683101849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45949.544683101849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45949.544683101849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45949.544683101849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45949.544683101849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45949.544683101849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45949.544683101849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45949.544683101849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45949.544683101849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45949.544683101849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45949.544683101849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45949.544683101849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45949.544683101849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45949.544683101849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45949.544683101849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45949.544683101849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45949.544683101849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45949.544683101849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45949.544683101849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45949.544683101849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45949.544683101849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45949.544683101849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45949.544683101849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45949.544683101849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45949.544683101849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45949.544683101849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45949.544683101849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45949.544683101849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45949.544683101849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45949.544683101849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45949.544683101849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45949.544683101849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45949.544683101849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45949.544683101849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45949.544683101849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45949.544683101849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45949.544683101849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45949.544683101849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45949.544683101849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45949.544683101849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45949.544683101849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45949.544683101849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45949.544683101849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45949.544683101849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45949.544683101849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45949.544683101849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45949.544683101849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45949.544683101849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45949.544683101849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45949.544683101849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45949.544683101849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45949.544683101849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45949.544683101849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45949.544683101849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45949.544683101849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45949.544683101849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45949.544683101849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45949.544683101849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45949.544683101849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45949.544683101849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45949.544683101849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45949.544683101849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45949.544683101849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45949.544683101849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45949.544683101849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45949.544683101849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45949.544683101849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45949.544683101849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45949.544683101849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45949.544683101849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45949.544683101849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45949.544683101849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45949.544683101849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45949.544683101849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45949.544683101849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45949.544683101849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45949.544683101849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45949.544683101849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45949.544683101849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45949.544683101849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45949.544683101849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45949.544683101849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45949.544683101849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45949.544683101849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45949.544683101849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45949.544683101849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45949.544683101849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45949.544683101849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45949.544683101849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45949.544683101849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45949.544683101849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45949.544683101849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45949.544683101849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45949.544683101849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45949.544683101849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45949.544683101849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45949.544683101849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45949.544683101849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45949.544683101849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45949.544683101849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45949.544683101849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45949.544683101849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45949.544683101849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45949.544683101849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45949.544683101849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45949.544683101849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45949.544683101849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45949.544683101849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45949.544683101849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45949.544683101849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45949.544683101849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45949.544683101849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45949.544683101849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45949.544683101849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45949.544683101849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45949.544683101849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45949.544683101849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45949.544683101849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45949.544683101849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45949.544683101849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45949.544683101849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45949.544683101849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45949.544683101849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45949.544683101849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45949.544683101849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45949.544683101849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45949.544683101849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45949.544683101849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45949.544683101849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45949.544683101849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45949.544683101849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45949.544683101849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45949.544683101849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45949.544683101849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45949.544683101849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45949.544683101849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45949.544683101849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45949.544683101849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45949.544683101849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45949.544683101849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45949.544683101849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45949.544683101849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45949.544683101849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45949.544683101849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45949.544683101849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45949.544683101849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45949.544683101849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45949.544683101849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45949.544683101849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45949.544683101849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45949.544683101849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45949.544683101849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45949.544683101849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45949.544683101849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45949.544683101849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45949.544683101849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45949.544683101849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45949.544683101849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45949.544683101849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45949.544683101849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45949.544683101849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45949.544683101849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45949.544683101849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45949.544683101849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45949.544683101849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45949.544683101849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45949.544683101849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45949.544683101849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45949.544683101849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45949.544683101849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45949.544683101849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45949.544683101849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45949.544683101849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45949.544683101849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45949.544683101849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45949.544683101849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45949.544683101849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45949.544683101849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45949.544683101849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45949.544683101849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45949.544683101849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45949.544683101849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45949.544683101849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45949.544683101849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45949.544683101849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45949.544683101849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45949.544683101849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45949.544683101849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45949.544683101849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45949.544683101849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45949.544683101849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45949.544683101849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45949.544683101849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45949.544683101849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45949.544683101849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45949.544683101849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45949.544683101849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45949.544683101849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45949.544683101849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45949.544683101849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45949.544683101849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45949.544683101849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45949.544683101849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45949.544683101849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45949.544683101849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45949.544683101849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45949.544683101849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45949.544683101849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45949.544683101849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45949.544683101849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45949.544683101849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45949.544683101849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45949.544683101849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45949.544683101849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45949.544683101849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45949.544683101849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45949.544683101849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45949.544683101849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45949.544683101849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45949.544683101849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45949.544683101849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45949.544683101849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45949.544683101849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45949.544683101849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45949.544683101849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45949.544683101849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45949.544683101849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45949.544683101849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45949.544683101849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45949.544683101849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45949.544683101849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45949.544683101849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45949.544683101849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45949.544683101849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45949.544683101849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45949.544683101849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45949.544683101849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45949.544683101849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45949.544683101849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45949.544683101849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45949.544683101849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45949.544683101849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45949.544683101849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45949.544683101849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45949.544683101849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45949.544683101849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45949.544683101849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45949.544683101849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45949.544683101849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45949.544683101849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45949.544683101849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45949.544683101849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45949.544683101849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45949.544683101849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45949.544683101849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45949.544683101849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45949.544683101849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45949.544683101849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45949.544683101849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45949.544683101849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45949.544683101849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45949.544683101849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45949.544683101849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45949.544683101849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45949.544683101849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45949.544683101849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45949.544683101849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45949.544683101849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45949.544683101849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45949.544683101849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45949.544683101849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45949.544683101849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45949.544683101849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45949.544683101849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45949.544683101849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45949.544683101849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45949.544683101849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45949.544683101849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45949.544683101849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45949.544683101849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45949.544683101849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45949.544683101849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45949.544683101849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45949.544683101849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45949.544683101849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45949.544683101849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45949.544683101849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45949.544683101849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45949.544683101849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45949.544683101849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45949.544683101849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45949.544683101849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45949.544683101849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45949.544683101849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45949.544683101849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45949.544683101849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45949.544683101849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45949.544683101849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45949.544683101849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45949.544683101849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45949.544683101849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45949.544683101849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45949.544683101849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45949.544683101849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45949.544683101849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45949.544683101849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45949.544683101849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45949.544683101849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45949.544683101849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45949.544683101849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45949.544683101849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45949.544683101849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45949.544683101849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45949.544683101849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45949.544683101849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45949.544683101849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45949.544683101849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45949.544683101849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45949.544683101849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45949.544683101849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45949.544683101849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45949.544683101849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45949.544683101849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45949.544683101849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45949.544683101849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45949.544683101849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45949.544683101849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45949.544683101849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45949.544683101849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45949.544683101849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45949.544683101849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45949.544683101849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45949.544683101849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45949.544683101849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45949.544683101849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45949.544683101849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45949.544683101849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45949.544683101849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45949.544683101849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45949.544683101849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45949.544683101849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45949.544683101849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45949.544683101849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45949.544683101849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45949.544683101849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45949.544683101849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45949.544683101849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45949.544683101849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45949.544683101849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45949.544683101849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45949.544683101849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45949.544683101849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45949.544683101849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45949.544683101849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45949.544683101849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45949.544683101849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45949.544683101849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45949.544683101849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45949.544683101849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45949.544683101849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45949.544683101849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45949.544683101849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45949.544683101849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45949.544683101849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45949.544683101849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45949.544683101849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45949.544683101849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45949.544683101849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45949.544683101849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45949.544683101849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45949.544683101849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45949.544683101849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45949.544683101849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45949.544683101849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45949.544683101849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45949.544683101849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45949.544683101849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45949.544683101849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45949.544683101849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45949.544683101849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45949.544683101849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45949.544683101849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45949.544683101849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45949.544683101849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45949.544683101849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45949.544683101849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45949.544683101849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45949.544683101849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45949.544683101849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45949.544683101849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45949.544683101849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45949.544683101849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45949.544683101849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45949.544683101849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45949.544683101849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45949.544683101849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45949.544683101849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45949.544683101849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45949.544683101849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45949.544683101849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45949.544683101849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45949.544683101849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45949.544683101849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45949.544683101849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45949.544683101849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45949.544683101849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45949.544683101849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45949.544683101849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45949.544683101849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45949.544683101849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45949.544683101849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45949.544683101849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45949.544683101849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45949.544683101849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45949.544683101849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45949.544683101849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45949.544683101849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45949.544683101849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45949.544683101849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45949.544683101849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45949.544683101849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45949.544683101849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45949.544683101849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45949.544683101849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45949.544683101849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45949.544683101849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45949.544683101849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45949.544683101849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45949.544683101849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45949.544683101849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45949.544683101849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45949.544683101849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45949.544683101849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45949.544683101849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45949.544683101849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45949.544683101849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45949.544683101849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45949.544683101849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45949.544683101849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45949.544683101849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45949.544683101849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45949.544683101849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45949.544683101849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45949.544683101849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45949.544683101849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45949.544683101849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45949.544683101849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45949.544683101849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45949.544683101849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45949.544683101849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45949.544683101849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45949.544683101849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45949.544683101849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45949.544683101849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45949.544683101849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45949.544683101849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45949.544683101849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45949.544683101849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45949.544683101849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45949.544683101849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45949.544683101849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45949.544683101849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45949.544683101849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45949.544683101849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45949.544683101849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45949.544683101849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45949.544683101849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45949.544683101849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45949.544683101849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45949.544683101849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45949.544683101849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45949.544683101849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45949.544683101849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45949.544683101849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45949.544683101849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45949.544683101849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45949.544683101849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45949.544683101849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45949.544683101849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45949.544683101849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45949.544683101849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45949.544683101849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45949.544683101849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45949.544683101849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45949.544683101849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45949.544683101849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45949.544683101849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45949.544683101849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45949.544683101849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45949.544683101849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45949.544683101849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45949.544683101849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45949.544683101849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45949.544683101849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45949.544683101849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45949.544683101849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45949.544683101849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45949.544683101849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45949.544683101849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45949.544683101849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45949.544683101849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45949.544683101849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45949.544683101849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45949.544683101849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45949.544683101849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45949.544683101849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45949.544683101849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45949.544683101849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45949.544683101849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45949.544683101849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45949.544683101849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45949.544683101849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45949.544683101849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45949.544683101849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45949.544683101849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45949.544683101849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45949.544683101849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45949.544683101849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45949.544683101849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45949.544683101849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45949.544683101849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45949.544683101849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45949.544683101849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45949.544683101849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45949.544683101849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45949.544683101849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45949.544683101849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45949.544683101849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45949.544683101849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45949.544683101849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45949.544683101849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45949.544683101849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45949.544683101849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45949.544683101849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45949.544683101849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45949.544683101849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45949.544683101849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45949.544683101849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45949.544683101849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45949.544683101849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45949.544683101849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45949.544683101849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45949.544683101849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45949.544683101849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45949.544683101849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45949.544683101849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45949.544683101849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45949.544683101849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45949.544683101849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45949.544683101849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45949.544683101849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45949.544683101849</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45949.544683101849</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45949.544683101849</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45949.544683101849</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45949.544683101849</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45949.544683101849</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45949.544683101849</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45949.544683101849</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2"/>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246.06396550925274</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1</v>
      </c>
      <c r="D3" s="127" t="s">
        <v>35720</v>
      </c>
      <c r="E3" s="100" t="s">
        <v>38964</v>
      </c>
      <c r="F3" s="125">
        <v>45949.429328703707</v>
      </c>
      <c r="G3" s="126">
        <f ca="1">IFERROR(NOW()-F3,"")</f>
        <v>0.11535439814178972</v>
      </c>
      <c r="H3" s="125">
        <v>45949.301261574074</v>
      </c>
      <c r="I3" s="121" t="str">
        <f>IFERROR(VLOOKUP(D3,DB!A:F,6,0),"")</f>
        <v>Generator-SG</v>
      </c>
      <c r="J3" s="121" t="str">
        <f>IFERROR(VLOOKUP(D3,DB!A:G,7,0),"")</f>
        <v>Dead</v>
      </c>
      <c r="K3" s="127" t="s">
        <v>39057</v>
      </c>
      <c r="L3" s="123" t="str">
        <f>IFERROR(VLOOKUP(D3,DB!A:I,9,0),"")</f>
        <v>Latis</v>
      </c>
    </row>
    <row r="4" spans="1:16" ht="15" customHeight="1">
      <c r="A4" s="121" t="s">
        <v>39058</v>
      </c>
      <c r="B4" s="121" t="str">
        <f>IFERROR(VLOOKUP(D4,DB!A:K,11,0),"")</f>
        <v>R4</v>
      </c>
      <c r="C4" s="122">
        <v>1</v>
      </c>
      <c r="D4" s="123" t="s">
        <v>36604</v>
      </c>
      <c r="E4" s="100" t="s">
        <v>38964</v>
      </c>
      <c r="F4" s="125">
        <v>45949.530428240738</v>
      </c>
      <c r="G4" s="126">
        <f ca="1">IFERROR(NOW()-F4,"")</f>
        <v>1.4254861111112405E-2</v>
      </c>
      <c r="H4" s="125">
        <v>45949.524710648147</v>
      </c>
      <c r="I4" s="121" t="str">
        <f>IFERROR(VLOOKUP(D4,DB!A:F,6,0),"")</f>
        <v>SCECO</v>
      </c>
      <c r="J4" s="121" t="str">
        <f>IFERROR(VLOOKUP(D4,DB!A:G,7,0),"")</f>
        <v>In progress</v>
      </c>
      <c r="K4" s="127" t="s">
        <v>39059</v>
      </c>
      <c r="L4" s="123" t="str">
        <f>IFERROR(VLOOKUP(D4,DB!A:I,9,0),"")</f>
        <v>Latis</v>
      </c>
    </row>
    <row r="5" spans="1:16" ht="15" customHeight="1">
      <c r="A5" s="121"/>
      <c r="B5" s="121" t="str">
        <f>IFERROR(VLOOKUP(D5,DB!A:K,11,0),"")</f>
        <v/>
      </c>
      <c r="C5" s="122"/>
      <c r="D5" s="123"/>
      <c r="E5" s="100"/>
      <c r="F5" s="125"/>
      <c r="G5" s="126">
        <f ca="1">IFERROR(NOW()-F5,"")</f>
        <v>45949.544683101849</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45949.544683101849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45949.544683101849</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45949.544683101849</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45949.544683101849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45949.544683101849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45949.544683101849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45949.544683101849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45949.544683101849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45949.544683101849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45949.544683101849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45949.544683101849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45949.544683101849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45949.544683101849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45949.544683101849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45949.544683101849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45949.544683101849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45949.544683101849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45949.544683101849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45949.544683101849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45949.544683101849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45949.544683101849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45949.544683101849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45949.544683101849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45949.544683101849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45949.544683101849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45949.544683101849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45949.544683101849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45949.544683101849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45949.544683101849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45949.544683101849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45949.544683101849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45949.544683101849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45949.544683101849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45949.544683101849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45949.544683101849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45949.544683101849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45949.544683101849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45949.544683101849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45949.544683101849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45949.544683101849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45949.544683101849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45949.544683101849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45949.544683101849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45949.544683101849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45949.544683101849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45949.544683101849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45949.544683101849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45949.544683101849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45949.544683101849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45949.544683101849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45949.544683101849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45949.544683101849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45949.544683101849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45949.544683101849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45949.544683101849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45949.544683101849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45949.544683101849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45949.544683101849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45949.544683101849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45949.544683101849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45949.544683101849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45949.544683101849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45949.544683101849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45949.544683101849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45949.544683101849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45949.544683101849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45949.544683101849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45949.544683101849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45949.544683101849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45949.544683101849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45949.544683101849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45949.544683101849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45949.544683101849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45949.544683101849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45949.544683101849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45949.544683101849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45949.544683101849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45949.544683101849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45949.544683101849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45949.544683101849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45949.544683101849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45949.544683101849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45949.544683101849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45949.544683101849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45949.544683101849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45949.544683101849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45949.544683101849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45949.544683101849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45949.544683101849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45949.544683101849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45949.544683101849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45949.544683101849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45949.544683101849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45949.544683101849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45949.544683101849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45949.544683101849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45949.544683101849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45949.544683101849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45949.544683101849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45949.544683101849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45949.544683101849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45949.544683101849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45949.544683101849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45949.544683101849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45949.544683101849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45949.544683101849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45949.544683101849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45949.544683101849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45949.544683101849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45949.544683101849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45949.544683101849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45949.544683101849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45949.544683101849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45949.544683101849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45949.544683101849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45949.544683101849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45949.544683101849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45949.544683101849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45949.544683101849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45949.544683101849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45949.544683101849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45949.544683101849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45949.544683101849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45949.544683101849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45949.544683101849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45949.544683101849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45949.544683101849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45949.544683101849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45949.544683101849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45949.544683101849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45949.544683101849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45949.544683101849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45949.544683101849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45949.544683101849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45949.544683101849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45949.544683101849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45949.544683101849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45949.544683101849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45949.544683101849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45949.544683101849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45949.544683101849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45949.544683101849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45949.544683101849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45949.544683101849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45949.544683101849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45949.544683101849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45949.544683101849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45949.544683101849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45949.544683101849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45949.544683101849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45949.544683101849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45949.544683101849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45949.544683101849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45949.544683101849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45949.544683101849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45949.544683101849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45949.544683101849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45949.544683101849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45949.544683101849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45949.544683101849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45949.544683101849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45949.544683101849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45949.544683101849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45949.544683101849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45949.544683101849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45949.544683101849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45949.544683101849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45949.544683101849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45949.544683101849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45949.544683101849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45949.544683101849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45949.544683101849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45949.544683101849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45949.544683101849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45949.544683101849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45949.544683101849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45949.544683101849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45949.544683101849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45949.544683101849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45949.544683101849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45949.544683101849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45949.544683101849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45949.544683101849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45949.544683101849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45949.544683101849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45949.544683101849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45949.544683101849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45949.544683101849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45949.544683101849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45949.544683101849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45949.544683101849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45949.544683101849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45949.544683101849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45949.544683101849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45949.544683101849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45949.544683101849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45949.544683101849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45949.544683101849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45949.544683101849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45949.544683101849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45949.544683101849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45949.544683101849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45949.544683101849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45949.544683101849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45949.544683101849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45949.544683101849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45949.544683101849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45949.544683101849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45949.544683101849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45949.544683101849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45949.544683101849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45949.544683101849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45949.544683101849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45949.544683101849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45949.544683101849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45949.544683101849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45949.544683101849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45949.544683101849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45949.544683101849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45949.544683101849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45949.544683101849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45949.544683101849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45949.544683101849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45949.544683101849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45949.544683101849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45949.544683101849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45949.544683101849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45949.544683101849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45949.544683101849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45949.544683101849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45949.544683101849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45949.544683101849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45949.544683101849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45949.544683101849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45949.544683101849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45949.544683101849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45949.544683101849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45949.544683101849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45949.544683101849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45949.544683101849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45949.544683101849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45949.544683101849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45949.544683101849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45949.544683101849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45949.544683101849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45949.544683101849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45949.544683101849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45949.544683101849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45949.544683101849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45949.544683101849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45949.544683101849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45949.544683101849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45949.544683101849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45949.544683101849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45949.544683101849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45949.544683101849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45949.544683101849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45949.544683101849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45949.544683101849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45949.544683101849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45949.544683101849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45949.544683101849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45949.544683101849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45949.544683101849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45949.544683101849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45949.544683101849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45949.544683101849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45949.544683101849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45949.544683101849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45949.544683101849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45949.544683101849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45949.544683101849</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45949.544683101849</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45949.544683101849</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45949.544683101849</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45949.544683101849</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45949.544683101849</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45949.544683101849</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45949.544683101849</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45949.544683101849</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45949.544683101849</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45949.544683101849</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45949.544683101849</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45949.544683101849</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45949.544683101849</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45949.544683101849</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45949.544683101849</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45949.544683101849</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45949.544683101849</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45949.544683101849</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45949.544683101849</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45949.544683101849</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45949.544683101849</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45949.544683101849</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45949.544683101849</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45949.544683101849</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45949.544683101849</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45949.544683101849</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45949.544683101849</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45949.544683101849</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45949.544683101849</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45949.544683101849</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45949.544683101849</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45949.544683101849</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45949.544683101849</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45949.544683101849</v>
      </c>
      <c r="H311" s="125"/>
      <c r="I311" s="121" t="str">
        <f>IFERROR(VLOOKUP(D311,DB!A:F,6,0),"")</f>
        <v/>
      </c>
      <c r="J311" s="121" t="str">
        <f>IFERROR(VLOOKUP(D311,DB!A:G,7,0),"")</f>
        <v/>
      </c>
      <c r="K311" s="127"/>
      <c r="L311" s="123" t="str">
        <f>IFERROR(VLOOKUP(D311,DB!A:I,9,0),"")</f>
        <v/>
      </c>
    </row>
    <row r="312" spans="1:12" ht="15" customHeight="1">
      <c r="A312" s="128"/>
      <c r="B312" s="128" t="str">
        <f>IFERROR(VLOOKUP(D312,DB!A:K,11,0),"")</f>
        <v/>
      </c>
      <c r="C312" s="129"/>
      <c r="D312" s="130"/>
      <c r="E312" s="131"/>
      <c r="F312" s="132"/>
      <c r="G312" s="133">
        <f ca="1">IFERROR(NOW()-F312,"")</f>
        <v>45949.544683101849</v>
      </c>
      <c r="H312" s="132"/>
      <c r="I312" s="128" t="str">
        <f>IFERROR(VLOOKUP(D312,DB!A:F,6,0),"")</f>
        <v/>
      </c>
      <c r="J312" s="128" t="str">
        <f>IFERROR(VLOOKUP(D312,DB!A:G,7,0),"")</f>
        <v/>
      </c>
      <c r="K312" s="134"/>
      <c r="L312" s="130" t="str">
        <f>IFERROR(VLOOKUP(D312,DB!A:I,9,0),"")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39060</v>
      </c>
      <c r="B2" s="37" t="str">
        <f>IFERROR(VLOOKUP(D2,DB!A:K,11,0),"")</f>
        <v>R5</v>
      </c>
      <c r="C2" s="37">
        <v>3</v>
      </c>
      <c r="D2" s="120" t="s">
        <v>36000</v>
      </c>
      <c r="E2" s="37" t="s">
        <v>38964</v>
      </c>
      <c r="F2" s="38">
        <v>45891.832060185188</v>
      </c>
      <c r="G2" s="150">
        <f ca="1">IFERROR(NOW()-F2,"")</f>
        <v>57.712622916660621</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50">
        <f t="shared" ref="G3" ca="1" si="0">IFERROR(NOW()-F3,"")</f>
        <v>23.355805787032295</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4.7731090277738986</v>
      </c>
      <c r="H4" s="38">
        <v>45944.676192129627</v>
      </c>
      <c r="I4" s="37" t="str">
        <f>IFERROR(VLOOKUP(D4,DB!A:F,6,0),"")</f>
        <v>SCECO</v>
      </c>
      <c r="J4" s="37" t="str">
        <f>IFERROR(VLOOKUP(D4,DB!A:G,7,0),"")</f>
        <v>Dead</v>
      </c>
      <c r="K4" s="37" t="s">
        <v>39065</v>
      </c>
      <c r="L4" s="37" t="str">
        <f>IFERROR(VLOOKUP(D4,DB!A:I,9,0),"")</f>
        <v>Latis</v>
      </c>
    </row>
    <row r="5" spans="1:13" ht="45.75">
      <c r="A5" s="163" t="s">
        <v>39066</v>
      </c>
      <c r="B5" s="163" t="str">
        <f>IFERROR(VLOOKUP(D5,DB!A:K,11,0),"")</f>
        <v>R5</v>
      </c>
      <c r="C5" s="163">
        <v>1</v>
      </c>
      <c r="D5" s="163" t="s">
        <v>34747</v>
      </c>
      <c r="E5" s="163" t="s">
        <v>39045</v>
      </c>
      <c r="F5" s="164">
        <v>45948.661111111112</v>
      </c>
      <c r="G5" s="165">
        <f ca="1">IFERROR(NOW()-F5,"")</f>
        <v>0.88357199073652737</v>
      </c>
      <c r="H5" s="164">
        <v>45948.661111111112</v>
      </c>
      <c r="I5" s="163" t="str">
        <f>IFERROR(VLOOKUP(D5,DB!A:F,6,0),"")</f>
        <v>SCECO</v>
      </c>
      <c r="J5" s="163" t="str">
        <f>IFERROR(VLOOKUP(D5,DB!A:G,7,0),"")</f>
        <v>Dead</v>
      </c>
      <c r="K5" s="163" t="s">
        <v>39067</v>
      </c>
      <c r="L5" s="163" t="str">
        <f>IFERROR(VLOOKUP(D5,DB!A:I,9,0),"")</f>
        <v>Latis</v>
      </c>
    </row>
    <row r="6" spans="1:13" ht="15">
      <c r="A6" s="163"/>
      <c r="B6" s="163" t="str">
        <f>IFERROR(VLOOKUP(D6,DB!A:K,11,0),"")</f>
        <v/>
      </c>
      <c r="C6" s="163"/>
      <c r="D6" s="163"/>
      <c r="E6" s="163"/>
      <c r="F6" s="164"/>
      <c r="G6" s="165">
        <f ca="1">IFERROR(NOW()-F6,"")</f>
        <v>45949.544683101849</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45949.544683101849</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45949.544683101849</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45949.544683101849</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45949.544683101849</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45949.544683101849</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45949.544683101849</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45949.544683101849</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45949.544683101849</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45949.544683101849</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45949.544683101849</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45949.544683101849</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45949.544683101849</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45949.544683101849</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45949.544683101849</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45949.544683101849</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45949.544683101849</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45949.544683101849</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45949.544683101849</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45949.544683101849</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45949.544683101849</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45949.544683101849</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45949.544683101849</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45949.544683101849</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45949.544683101849</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45949.544683101849</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45949.544683101849</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45949.544683101849</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45949.544683101849</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45949.544683101849</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45949.544683101849</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45949.544683101849</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45949.544683101849</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45949.544683101849</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45949.544683101849</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45949.544683101849</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45949.544683101849</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45949.544683101849</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45949.544683101849</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45949.544683101849</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45949.544683101849</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45949.544683101849</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45949.544683101849</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45949.544683101849</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45949.544683101849</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45949.544683101849</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45949.544683101849</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45949.544683101849</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45949.544683101849</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45949.544683101849</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45949.544683101849</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45949.544683101849</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45949.544683101849</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45949.544683101849</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45949.544683101849</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45949.544683101849</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45949.544683101849</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45949.544683101849</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45949.544683101849</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45949.544683101849</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45949.544683101849</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45949.544683101849</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45949.544683101849</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45949.544683101849</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45949.544683101849</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45949.544683101849</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45949.544683101849</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45949.544683101849</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45949.544683101849</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45949.544683101849</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45949.544683101849</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45949.544683101849</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45949.544683101849</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45949.544683101849</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45949.544683101849</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45949.544683101849</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45949.544683101849</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45949.544683101849</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45949.544683101849</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45949.544683101849</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45949.544683101849</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45949.544683101849</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45949.544683101849</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45949.544683101849</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45949.544683101849</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45949.544683101849</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45949.544683101849</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45949.544683101849</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45949.544683101849</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45949.544683101849</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45949.544683101849</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45949.544683101849</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45949.544683101849</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45949.544683101849</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45949.544683101849</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45949.544683101849</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45949.544683101849</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45949.544683101849</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45949.544683101849</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45949.544683101849</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45949.544683101849</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45949.544683101849</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45949.544683101849</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45949.544683101849</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45949.544683101849</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45949.544683101849</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45949.544683101849</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45949.544683101849</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45949.544683101849</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45949.544683101849</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45949.544683101849</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45949.544683101849</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45949.544683101849</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45949.544683101849</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45949.544683101849</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45949.544683101849</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45949.544683101849</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45949.544683101849</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45949.544683101849</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45949.544683101849</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45949.544683101849</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45949.544683101849</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45949.544683101849</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45949.544683101849</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45949.544683101849</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45949.544683101849</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45949.544683101849</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45949.544683101849</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45949.544683101849</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45949.544683101849</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45949.544683101849</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45949.544683101849</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45949.544683101849</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45949.544683101849</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45949.544683101849</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45949.544683101849</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45949.544683101849</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45949.544683101849</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45949.544683101849</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45949.544683101849</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45949.544683101849</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45949.544683101849</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45949.544683101849</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45949.544683101849</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45949.544683101849</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45949.544683101849</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45949.544683101849</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45949.544683101849</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45949.544683101849</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45949.544683101849</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45949.544683101849</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45949.544683101849</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45949.544683101849</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45949.544683101849</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45949.544683101849</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45949.544683101849</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45949.544683101849</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45949.544683101849</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45949.544683101849</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45949.544683101849</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45949.544683101849</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45949.544683101849</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45949.544683101849</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45949.544683101849</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45949.544683101849</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45949.544683101849</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45949.544683101849</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45949.544683101849</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45949.544683101849</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45949.544683101849</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45949.544683101849</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45949.544683101849</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45949.544683101849</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45949.544683101849</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45949.544683101849</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45949.544683101849</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45949.544683101849</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45949.544683101849</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45949.544683101849</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45949.544683101849</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45949.544683101849</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45949.544683101849</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45949.544683101849</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45949.544683101849</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45949.544683101849</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45949.544683101849</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45949.544683101849</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45949.544683101849</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45949.544683101849</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45949.544683101849</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45949.544683101849</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45949.544683101849</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45949.544683101849</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45949.544683101849</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45949.544683101849</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45949.544683101849</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45949.544683101849</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45949.544683101849</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45949.544683101849</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45949.544683101849</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45949.544683101849</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45949.544683101849</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45949.544683101849</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45949.544683101849</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45949.544683101849</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45949.544683101849</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45949.544683101849</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45949.544683101849</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45949.544683101849</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45949.544683101849</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45949.544683101849</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45949.544683101849</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45949.544683101849</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45949.544683101849</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45949.544683101849</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45949.544683101849</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45949.544683101849</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45949.544683101849</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45949.544683101849</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45949.544683101849</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45949.544683101849</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45949.544683101849</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45949.544683101849</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45949.544683101849</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45949.544683101849</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45949.544683101849</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45949.544683101849</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45949.544683101849</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45949.544683101849</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45949.544683101849</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45949.544683101849</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45949.544683101849</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45949.544683101849</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45949.544683101849</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45949.544683101849</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45949.544683101849</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45949.544683101849</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45949.544683101849</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45949.544683101849</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45949.544683101849</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45949.544683101849</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45949.544683101849</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45949.544683101849</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45949.544683101849</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45949.544683101849</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45949.544683101849</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45949.544683101849</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45949.544683101849</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45949.544683101849</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45949.544683101849</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45949.544683101849</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45949.544683101849</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45949.544683101849</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45949.544683101849</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45949.544683101849</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45949.544683101849</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45949.544683101849</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45949.544683101849</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45949.544683101849</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45949.544683101849</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45949.544683101849</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45949.544683101849</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45949.544683101849</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45949.544683101849</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45949.544683101849</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45949.544683101849</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45949.544683101849</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45949.544683101849</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45949.544683101849</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45949.544683101849</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45949.544683101849</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45949.544683101849</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45949.544683101849</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45949.544683101849</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45949.544683101849</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45949.544683101849</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45949.544683101849</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45949.544683101849</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45949.544683101849</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45949.544683101849</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45949.544683101849</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45949.544683101849</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45949.544683101849</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45949.544683101849</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45949.544683101849</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45949.544683101849</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45949.544683101849</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45949.544683101849</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45949.544683101849</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45949.544683101849</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45949.544683101849</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45949.544683101849</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45949.544683101849</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45949.544683101849</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45949.544683101849</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45949.544683101849</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45949.544683101849</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45949.544683101849</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45949.544683101849</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45949.544683101849</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45949.544683101849</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45949.544683101849</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45949.544683101849</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45949.544683101849</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45949.544683101849</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45949.544683101849</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45949.544683101849</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45949.544683101849</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45949.544683101849</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45949.544683101849</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45949.544683101849</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45949.544683101849</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45949.544683101849</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45949.544683101849</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45949.544683101849</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45949.544683101849</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45949.544683101849</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45949.544683101849</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45949.544683101849</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45949.544683101849</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45949.544683101849</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45949.544683101849</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45949.544683101849</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45949.544683101849</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45949.544683101849</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45949.544683101849</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45949.544683101849</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45949.544683101849</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45949.544683101849</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45949.544683101849</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45949.544683101849</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45949.544683101849</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45949.544683101849</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45949.544683101849</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45949.544683101849</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45949.544683101849</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45949.544683101849</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45949.544683101849</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45949.544683101849</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45949.544683101849</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45949.544683101849</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45949.544683101849</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45949.544683101849</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45949.544683101849</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45949.544683101849</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45949.544683101849</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45949.544683101849</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45949.544683101849</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45949.544683101849</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45949.544683101849</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45949.544683101849</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45949.544683101849</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45949.544683101849</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45949.544683101849</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45949.544683101849</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45949.544683101849</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45949.544683101849</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45949.544683101849</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45949.544683101849</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45949.544683101849</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45949.544683101849</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45949.544683101849</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45949.544683101849</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45949.544683101849</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45949.544683101849</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45949.544683101849</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45949.544683101849</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45949.544683101849</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45949.544683101849</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45949.544683101849</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45949.544683101849</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45949.544683101849</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45949.544683101849</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45949.544683101849</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45949.544683101849</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45949.544683101849</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45949.544683101849</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45949.544683101849</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45949.544683101849</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45949.544683101849</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45949.544683101849</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45949.544683101849</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45949.544683101849</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45949.544683101849</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45949.544683101849</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45949.544683101849</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45949.544683101849</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45949.544683101849</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45949.544683101849</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45949.544683101849</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45949.544683101849</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45949.544683101849</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45949.544683101849</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45949.544683101849</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45949.544683101849</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45949.544683101849</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45949.544683101849</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45949.544683101849</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45949.544683101849</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45949.544683101849</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45949.544683101849</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45949.544683101849</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45949.544683101849</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45949.544683101849</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45949.544683101849</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45949.544683101849</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45949.544683101849</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45949.544683101849</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45949.544683101849</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45949.544683101849</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45949.544683101849</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45949.544683101849</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45949.544683101849</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45949.544683101849</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45949.544683101849</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45949.544683101849</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45949.544683101849</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45949.544683101849</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45949.544683101849</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45949.544683101849</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45949.544683101849</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45949.544683101849</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45949.544683101849</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45949.544683101849</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45949.544683101849</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45949.544683101849</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45949.544683101849</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45949.544683101849</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45949.544683101849</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45949.544683101849</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45949.544683101849</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45949.544683101849</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45949.544683101849</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45949.544683101849</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45949.544683101849</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45949.544683101849</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45949.544683101849</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45949.544683101849</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45949.544683101849</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45949.544683101849</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45949.544683101849</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45949.544683101849</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45949.544683101849</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45949.544683101849</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45949.544683101849</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45949.544683101849</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45949.544683101849</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45949.544683101849</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45949.544683101849</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45949.544683101849</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45949.544683101849</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45949.544683101849</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45949.544683101849</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45949.544683101849</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45949.544683101849</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45949.544683101849</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45949.544683101849</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45949.544683101849</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45949.544683101849</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45949.544683101849</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45949.544683101849</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45949.544683101849</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45949.544683101849</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45949.544683101849</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45949.544683101849</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45949.544683101849</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45949.544683101849</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45949.544683101849</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45949.544683101849</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45949.544683101849</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45949.544683101849</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45949.544683101849</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45949.544683101849</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45949.544683101849</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45949.544683101849</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45949.544683101849</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45949.544683101849</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45949.544683101849</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45949.544683101849</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45949.544683101849</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45949.544683101849</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45949.544683101849</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45949.544683101849</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45949.544683101849</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45949.544683101849</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45949.544683101849</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45949.544683101849</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45949.544683101849</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45949.544683101849</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45949.544683101849</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45949.544683101849</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45949.544683101849</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45949.544683101849</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45949.544683101849</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45949.544683101849</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45949.544683101849</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45949.544683101849</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45949.544683101849</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45949.544683101849</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45949.544683101849</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45949.544683101849</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45949.544683101849</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45949.544683101849</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45949.544683101849</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45949.544683101849</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45949.544683101849</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45949.544683101849</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45949.544683101849</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45949.544683101849</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45949.544683101849</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45949.544683101849</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45949.544683101849</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45949.544683101849</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45949.544683101849</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45949.544683101849</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45949.544683101849</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45949.544683101849</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45949.544683101849</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45949.544683101849</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45949.544683101849</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45949.544683101849</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45949.544683101849</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45949.544683101849</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45949.544683101849</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45949.544683101849</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45949.544683101849</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45949.544683101849</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45949.544683101849</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45949.544683101849</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45949.544683101849</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45949.544683101849</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45949.544683101849</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45949.544683101849</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45949.544683101849</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45949.544683101849</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45949.544683101849</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45949.544683101849</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45949.544683101849</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45949.544683101849</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45949.544683101849</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45949.544683101849</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45949.544683101849</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45949.544683101849</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45949.544683101849</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45949.544683101849</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45949.544683101849</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45949.544683101849</v>
      </c>
      <c r="H552" s="164"/>
      <c r="I552" s="163" t="str">
        <f>IFERROR(VLOOKUP(D552,DB!A:F,6,0),"")</f>
        <v/>
      </c>
      <c r="J552" s="163" t="str">
        <f>IFERROR(VLOOKUP(D552,DB!A:G,7,0),"")</f>
        <v/>
      </c>
      <c r="K552" s="163"/>
      <c r="L552" s="163" t="str">
        <f>IFERROR(VLOOKUP(D552,DB!A:I,9,0),"")</f>
        <v/>
      </c>
    </row>
    <row r="553" spans="1:12" ht="15">
      <c r="A553" s="163"/>
      <c r="B553" s="163" t="str">
        <f>IFERROR(VLOOKUP(D553,DB!A:K,11,0),"")</f>
        <v/>
      </c>
      <c r="C553" s="163"/>
      <c r="D553" s="163"/>
      <c r="E553" s="163"/>
      <c r="F553" s="164"/>
      <c r="G553" s="165">
        <f ca="1">IFERROR(NOW()-F553,"")</f>
        <v>45949.544683101849</v>
      </c>
      <c r="H553" s="164"/>
      <c r="I553" s="163" t="str">
        <f>IFERROR(VLOOKUP(D553,DB!A:F,6,0),"")</f>
        <v/>
      </c>
      <c r="J553" s="163" t="str">
        <f>IFERROR(VLOOKUP(D553,DB!A:G,7,0),"")</f>
        <v/>
      </c>
      <c r="K553" s="163"/>
      <c r="L553" s="163" t="str">
        <f>IFERROR(VLOOKUP(D553,DB!A:I,9,0),"")</f>
        <v/>
      </c>
    </row>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63" ht="15"/>
    <row r="664" ht="15"/>
    <row r="666" ht="15"/>
    <row r="667" ht="15"/>
    <row r="668" ht="15"/>
    <row r="669" ht="15"/>
    <row r="671" ht="15"/>
    <row r="672" ht="15"/>
    <row r="679" ht="15"/>
    <row r="680" ht="15"/>
    <row r="681" ht="15"/>
    <row r="682" ht="15"/>
    <row r="683" ht="15"/>
    <row r="684" ht="15"/>
    <row r="687" ht="15"/>
    <row r="688" ht="15"/>
    <row r="689" ht="15"/>
    <row r="690" ht="15"/>
    <row r="691" ht="15"/>
    <row r="692" ht="15"/>
    <row r="693" ht="15"/>
    <row r="694" ht="15"/>
    <row r="695" ht="15"/>
    <row r="696" ht="15"/>
    <row r="697" ht="15"/>
    <row r="698"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92" ht="15"/>
    <row r="793" ht="15"/>
    <row r="794" ht="15"/>
    <row r="795" ht="15"/>
    <row r="796" ht="15"/>
    <row r="797" ht="15"/>
    <row r="798" ht="15"/>
    <row r="799" ht="15"/>
    <row r="800" ht="15"/>
    <row r="801"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4" ht="15"/>
    <row r="886" ht="15"/>
    <row r="887"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20" ht="15"/>
    <row r="921" ht="15"/>
    <row r="1091" ht="15"/>
    <row r="1092" ht="15"/>
    <row r="1093" ht="15"/>
    <row r="1094" ht="15"/>
    <row r="1095" ht="15"/>
    <row r="1096"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6" ht="15"/>
    <row r="1167" ht="15"/>
    <row r="1169" ht="15"/>
    <row r="1170" ht="15"/>
    <row r="1171" ht="15"/>
    <row r="1172" ht="15"/>
    <row r="1173" ht="15"/>
    <row r="1174" ht="15"/>
    <row r="1175" ht="15"/>
    <row r="1177" ht="15"/>
    <row r="1178" ht="15"/>
    <row r="1179"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7" ht="15"/>
    <row r="1278" ht="15"/>
    <row r="1279" ht="15"/>
    <row r="1280" ht="15"/>
    <row r="1281" ht="15"/>
    <row r="1282" ht="15"/>
    <row r="1283" ht="15"/>
    <row r="1285" ht="15"/>
    <row r="1286" ht="15"/>
    <row r="1287" ht="15"/>
    <row r="1288" ht="15"/>
    <row r="1289" ht="15"/>
    <row r="1290" ht="15"/>
    <row r="1291" ht="15"/>
    <row r="1292" ht="15"/>
    <row r="1293" ht="15"/>
    <row r="1294" ht="15"/>
    <row r="1295" ht="15"/>
    <row r="1297" ht="15"/>
    <row r="1298" ht="15"/>
    <row r="1299" ht="15"/>
    <row r="1300" ht="15"/>
    <row r="1301" ht="15"/>
    <row r="1302" ht="15"/>
    <row r="1303" ht="15"/>
    <row r="1304" ht="15"/>
    <row r="1305" ht="15"/>
    <row r="1306" ht="15"/>
    <row r="1314" ht="15"/>
    <row r="1315" ht="15"/>
    <row r="1318" ht="15"/>
    <row r="1319" ht="15"/>
    <row r="1320" ht="15"/>
    <row r="1321" ht="15"/>
    <row r="1322" ht="15"/>
    <row r="1323" ht="15"/>
    <row r="1324" ht="15"/>
    <row r="1325" ht="15"/>
    <row r="1328" ht="15"/>
    <row r="1329" ht="15"/>
    <row r="1330" ht="15"/>
    <row r="1331" ht="15"/>
    <row r="1332" ht="15"/>
    <row r="1333" ht="15"/>
    <row r="1334" ht="15"/>
    <row r="1335" ht="15"/>
    <row r="1336" ht="15"/>
    <row r="1337" ht="15"/>
    <row r="1338" ht="15"/>
    <row r="1339" ht="15"/>
    <row r="1341" ht="15"/>
    <row r="1342" ht="15"/>
    <row r="1343" ht="15"/>
    <row r="1346" ht="15"/>
    <row r="1348" ht="15"/>
  </sheetData>
  <dataValidations count="2">
    <dataValidation allowBlank="1" showInputMessage="1" showErrorMessage="1" sqref="E1" xr:uid="{920C6338-E771-4DAE-8C89-92A9093EA4DE}"/>
    <dataValidation type="list" allowBlank="1" showInputMessage="1" showErrorMessage="1" sqref="E2:E5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75"/>
  <sheetViews>
    <sheetView tabSelected="1" workbookViewId="0">
      <selection activeCell="F13" sqref="F1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39068</v>
      </c>
      <c r="B2" s="143" t="str">
        <f>IFERROR(VLOOKUP(D2,DB!A:K,11,0),"")</f>
        <v>R6</v>
      </c>
      <c r="C2" s="142">
        <v>1</v>
      </c>
      <c r="D2" s="143" t="s">
        <v>34282</v>
      </c>
      <c r="E2" s="142" t="s">
        <v>38964</v>
      </c>
      <c r="F2" s="145">
        <v>45939.529062499998</v>
      </c>
      <c r="G2" s="144">
        <f ca="1">IFERROR(NOW()-F2,"-")</f>
        <v>10.015620601850969</v>
      </c>
      <c r="H2" s="145">
        <v>45927.987534722219</v>
      </c>
      <c r="I2" s="143" t="str">
        <f>IFERROR(VLOOKUP(D2,DB!A:F,6,0),"")</f>
        <v>SCECO</v>
      </c>
      <c r="J2" s="143" t="str">
        <f>IFERROR(VLOOKUP(D2,DB!A:G,7,0),"")</f>
        <v>Vandalized</v>
      </c>
      <c r="K2" s="142" t="s">
        <v>39069</v>
      </c>
      <c r="L2" s="143" t="str">
        <f>IFERROR(VLOOKUP(D2,DB!A:I,9,0),"")</f>
        <v>Latis</v>
      </c>
    </row>
    <row r="3" spans="1:16383" ht="31.5" customHeight="1">
      <c r="A3" s="142" t="s">
        <v>39070</v>
      </c>
      <c r="B3" s="142" t="str">
        <f>IFERROR(VLOOKUP(D3,DB!A:K,11,0),"")</f>
        <v>R6</v>
      </c>
      <c r="C3" s="142">
        <v>1</v>
      </c>
      <c r="D3" s="142" t="s">
        <v>34126</v>
      </c>
      <c r="E3" s="142" t="s">
        <v>38964</v>
      </c>
      <c r="F3" s="145">
        <v>45948.910879629628</v>
      </c>
      <c r="G3" s="144">
        <f ca="1">IFERROR(NOW()-F3,"-")</f>
        <v>0.63380347222118871</v>
      </c>
      <c r="H3" s="145">
        <v>45948.903344907405</v>
      </c>
      <c r="I3" s="142" t="str">
        <f>IFERROR(VLOOKUP(D3,DB!A:F,6,0),"")</f>
        <v>SCECO</v>
      </c>
      <c r="J3" s="142" t="str">
        <f>IFERROR(VLOOKUP(D3,DB!A:G,7,0),"")</f>
        <v>Vandalized</v>
      </c>
      <c r="K3" s="142" t="s">
        <v>39071</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42" t="s">
        <v>39072</v>
      </c>
      <c r="B4" s="142" t="str">
        <f>IFERROR(VLOOKUP(D4,DB!A:K,11,0),"")</f>
        <v>R6</v>
      </c>
      <c r="C4" s="142">
        <v>1</v>
      </c>
      <c r="D4" s="142" t="s">
        <v>35558</v>
      </c>
      <c r="E4" s="142" t="s">
        <v>39073</v>
      </c>
      <c r="F4" s="145">
        <v>45949.134895833333</v>
      </c>
      <c r="G4" s="144">
        <f ca="1">IFERROR(NOW()-F4,"-")</f>
        <v>0.40978726851608371</v>
      </c>
      <c r="H4" s="145">
        <v>45949.147256944445</v>
      </c>
      <c r="I4" s="142" t="str">
        <f>IFERROR(VLOOKUP(D4,DB!A:F,6,0),"")</f>
        <v>SCECO</v>
      </c>
      <c r="J4" s="142" t="str">
        <f>IFERROR(VLOOKUP(D4,DB!A:G,7,0),"")</f>
        <v>Vandalized</v>
      </c>
      <c r="K4" s="142" t="s">
        <v>39074</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06" t="s">
        <v>39075</v>
      </c>
      <c r="B5" s="105" t="s">
        <v>5398</v>
      </c>
      <c r="C5" s="107">
        <v>5</v>
      </c>
      <c r="D5" s="105" t="s">
        <v>37352</v>
      </c>
      <c r="E5" s="108" t="s">
        <v>39076</v>
      </c>
      <c r="F5" s="109"/>
      <c r="G5" s="78" t="s">
        <v>39077</v>
      </c>
      <c r="H5" s="109">
        <v>45949.391041666669</v>
      </c>
      <c r="I5" s="105" t="s">
        <v>212</v>
      </c>
      <c r="J5" s="104" t="s">
        <v>23</v>
      </c>
      <c r="K5" s="110" t="s">
        <v>39078</v>
      </c>
      <c r="L5" s="111" t="s">
        <v>8109</v>
      </c>
    </row>
    <row r="6" spans="1:16383" ht="31.5" customHeight="1">
      <c r="A6" s="106" t="s">
        <v>39075</v>
      </c>
      <c r="B6" s="105" t="s">
        <v>5398</v>
      </c>
      <c r="C6" s="107">
        <v>1</v>
      </c>
      <c r="D6" s="105" t="s">
        <v>36926</v>
      </c>
      <c r="E6" s="108" t="s">
        <v>39076</v>
      </c>
      <c r="F6" s="109"/>
      <c r="G6" s="78" t="s">
        <v>39077</v>
      </c>
      <c r="H6" s="109">
        <v>45949.391631944447</v>
      </c>
      <c r="I6" s="105" t="s">
        <v>22</v>
      </c>
      <c r="J6" s="104" t="s">
        <v>65</v>
      </c>
      <c r="K6" s="110" t="s">
        <v>39079</v>
      </c>
      <c r="L6" s="111" t="s">
        <v>8109</v>
      </c>
    </row>
    <row r="7" spans="1:16383" ht="31.5" customHeight="1">
      <c r="A7" s="106" t="s">
        <v>39080</v>
      </c>
      <c r="B7" s="105" t="s">
        <v>5398</v>
      </c>
      <c r="C7" s="107">
        <v>1</v>
      </c>
      <c r="D7" s="105" t="s">
        <v>35739</v>
      </c>
      <c r="E7" s="108" t="s">
        <v>39076</v>
      </c>
      <c r="F7" s="109"/>
      <c r="G7" s="78" t="s">
        <v>39077</v>
      </c>
      <c r="H7" s="109">
        <v>45949.406331018516</v>
      </c>
      <c r="I7" s="105" t="s">
        <v>22</v>
      </c>
      <c r="J7" s="104" t="s">
        <v>23</v>
      </c>
      <c r="K7" s="110" t="s">
        <v>39079</v>
      </c>
      <c r="L7" s="111" t="s">
        <v>8109</v>
      </c>
    </row>
    <row r="8" spans="1:16383" ht="31.5" customHeight="1">
      <c r="A8" s="106" t="s">
        <v>39080</v>
      </c>
      <c r="B8" s="105" t="s">
        <v>5398</v>
      </c>
      <c r="C8" s="107">
        <v>1</v>
      </c>
      <c r="D8" s="105" t="s">
        <v>35019</v>
      </c>
      <c r="E8" s="108" t="s">
        <v>39076</v>
      </c>
      <c r="F8" s="109"/>
      <c r="G8" s="78" t="s">
        <v>39077</v>
      </c>
      <c r="H8" s="109">
        <v>45949.406331018516</v>
      </c>
      <c r="I8" s="105" t="s">
        <v>22</v>
      </c>
      <c r="J8" s="104" t="s">
        <v>23</v>
      </c>
      <c r="K8" s="110" t="s">
        <v>39079</v>
      </c>
      <c r="L8" s="111" t="s">
        <v>8109</v>
      </c>
    </row>
    <row r="9" spans="1:16383" ht="31.5" customHeight="1">
      <c r="A9" s="106" t="s">
        <v>39081</v>
      </c>
      <c r="B9" s="105" t="str">
        <f>IFERROR(VLOOKUP(D9,DB!A:K,11,0),"")</f>
        <v>R6</v>
      </c>
      <c r="C9" s="107">
        <v>1</v>
      </c>
      <c r="D9" s="105" t="s">
        <v>35633</v>
      </c>
      <c r="E9" s="108" t="s">
        <v>38964</v>
      </c>
      <c r="F9" s="109"/>
      <c r="G9" s="78">
        <f ca="1">IFERROR(NOW()-F9,"-")</f>
        <v>45949.544683101849</v>
      </c>
      <c r="H9" s="109">
        <v>45949.511203703703</v>
      </c>
      <c r="I9" s="105" t="str">
        <f>IFERROR(VLOOKUP(D9,DB!A:F,6,0),"")</f>
        <v>SCECO</v>
      </c>
      <c r="J9" s="104" t="str">
        <f>IFERROR(VLOOKUP(D9,DB!A:G,7,0),"")</f>
        <v>Good</v>
      </c>
      <c r="K9" s="110" t="s">
        <v>39079</v>
      </c>
      <c r="L9" s="111" t="str">
        <f>IFERROR(VLOOKUP(D9,DB!A:I,9,0),"")</f>
        <v>Latis</v>
      </c>
    </row>
    <row r="10" spans="1:16383" ht="31.5" customHeight="1">
      <c r="A10" s="106" t="s">
        <v>39082</v>
      </c>
      <c r="B10" s="105" t="str">
        <f>IFERROR(VLOOKUP(D10,DB!A:K,11,0),"")</f>
        <v>R6</v>
      </c>
      <c r="C10" s="107">
        <v>1</v>
      </c>
      <c r="D10" s="105" t="s">
        <v>35029</v>
      </c>
      <c r="E10" s="108" t="s">
        <v>38964</v>
      </c>
      <c r="F10" s="109">
        <v>45949.507974537039</v>
      </c>
      <c r="G10" s="78">
        <f ca="1">IFERROR(NOW()-F10,"-")</f>
        <v>3.6708564810396638E-2</v>
      </c>
      <c r="H10" s="109">
        <v>45949.507974537039</v>
      </c>
      <c r="I10" s="105" t="str">
        <f>IFERROR(VLOOKUP(D10,DB!A:F,6,0),"")</f>
        <v>SCECO</v>
      </c>
      <c r="J10" s="104" t="str">
        <f>IFERROR(VLOOKUP(D10,DB!A:G,7,0),"")</f>
        <v>Vandalized</v>
      </c>
      <c r="K10" s="110" t="s">
        <v>39079</v>
      </c>
      <c r="L10" s="111" t="str">
        <f>IFERROR(VLOOKUP(D10,DB!A:I,9,0),"")</f>
        <v>Latis</v>
      </c>
    </row>
    <row r="11" spans="1:16383" ht="31.5" customHeight="1">
      <c r="A11" s="106" t="s">
        <v>39083</v>
      </c>
      <c r="B11" s="105" t="str">
        <f>IFERROR(VLOOKUP(D11,DB!A:K,11,0),"")</f>
        <v>R6</v>
      </c>
      <c r="C11" s="107">
        <v>1</v>
      </c>
      <c r="D11" s="105" t="s">
        <v>37346</v>
      </c>
      <c r="E11" s="108" t="s">
        <v>38964</v>
      </c>
      <c r="F11" s="109"/>
      <c r="G11" s="78">
        <f ca="1">IFERROR(NOW()-F11,"-")</f>
        <v>45949.544683101849</v>
      </c>
      <c r="H11" s="109">
        <v>45949.526423611111</v>
      </c>
      <c r="I11" s="105" t="str">
        <f>IFERROR(VLOOKUP(D11,DB!A:F,6,0),"")</f>
        <v>SCECO+STB</v>
      </c>
      <c r="J11" s="104" t="str">
        <f>IFERROR(VLOOKUP(D11,DB!A:G,7,0),"")</f>
        <v>Vandalized</v>
      </c>
      <c r="K11" s="110" t="s">
        <v>39079</v>
      </c>
      <c r="L11" s="111" t="str">
        <f>IFERROR(VLOOKUP(D11,DB!A:I,9,0),"")</f>
        <v>Latis</v>
      </c>
    </row>
    <row r="12" spans="1:16383" ht="31.5" customHeight="1">
      <c r="A12" s="106" t="s">
        <v>39083</v>
      </c>
      <c r="B12" s="105" t="str">
        <f>IFERROR(VLOOKUP(D12,DB!A:K,11,0),"")</f>
        <v>R6</v>
      </c>
      <c r="C12" s="107">
        <v>1</v>
      </c>
      <c r="D12" s="105" t="s">
        <v>35346</v>
      </c>
      <c r="E12" s="108" t="s">
        <v>38964</v>
      </c>
      <c r="F12" s="109"/>
      <c r="G12" s="78">
        <f ca="1">IFERROR(NOW()-F12,"-")</f>
        <v>45949.544683101849</v>
      </c>
      <c r="H12" s="109">
        <v>45949.526423611111</v>
      </c>
      <c r="I12" s="105" t="str">
        <f>IFERROR(VLOOKUP(D12,DB!A:F,6,0),"")</f>
        <v>SCECO</v>
      </c>
      <c r="J12" s="104" t="str">
        <f>IFERROR(VLOOKUP(D12,DB!A:G,7,0),"")</f>
        <v>Dead</v>
      </c>
      <c r="K12" s="110" t="s">
        <v>39079</v>
      </c>
      <c r="L12" s="111" t="str">
        <f>IFERROR(VLOOKUP(D12,DB!A:I,9,0),"")</f>
        <v>Latis</v>
      </c>
    </row>
    <row r="13" spans="1:16383" ht="31.5" customHeight="1">
      <c r="A13" s="106" t="s">
        <v>39083</v>
      </c>
      <c r="B13" s="105" t="str">
        <f>IFERROR(VLOOKUP(D13,DB!A:K,11,0),"")</f>
        <v>R6</v>
      </c>
      <c r="C13" s="107">
        <v>1</v>
      </c>
      <c r="D13" s="105" t="s">
        <v>37505</v>
      </c>
      <c r="E13" s="108" t="s">
        <v>38964</v>
      </c>
      <c r="F13" s="109"/>
      <c r="G13" s="78">
        <f ca="1">IFERROR(NOW()-F13,"-")</f>
        <v>45949.544683101849</v>
      </c>
      <c r="H13" s="109">
        <v>45949.526423611111</v>
      </c>
      <c r="I13" s="105" t="str">
        <f>IFERROR(VLOOKUP(D13,DB!A:F,6,0),"")</f>
        <v>SCECO</v>
      </c>
      <c r="J13" s="104" t="str">
        <f>IFERROR(VLOOKUP(D13,DB!A:G,7,0),"")</f>
        <v>Good</v>
      </c>
      <c r="K13" s="110" t="s">
        <v>39079</v>
      </c>
      <c r="L13" s="111" t="str">
        <f>IFERROR(VLOOKUP(D13,DB!A:I,9,0),"")</f>
        <v>Latis</v>
      </c>
    </row>
    <row r="14" spans="1:16383" ht="31.5" customHeight="1">
      <c r="A14" s="106" t="s">
        <v>39083</v>
      </c>
      <c r="B14" s="105" t="str">
        <f>IFERROR(VLOOKUP(D14,DB!A:K,11,0),"")</f>
        <v>R6</v>
      </c>
      <c r="C14" s="107">
        <v>1</v>
      </c>
      <c r="D14" s="105" t="s">
        <v>37168</v>
      </c>
      <c r="E14" s="108" t="s">
        <v>38964</v>
      </c>
      <c r="F14" s="109"/>
      <c r="G14" s="78">
        <f ca="1">IFERROR(NOW()-F14,"-")</f>
        <v>45949.544683101849</v>
      </c>
      <c r="H14" s="109">
        <v>45949.526423611111</v>
      </c>
      <c r="I14" s="105" t="str">
        <f>IFERROR(VLOOKUP(D14,DB!A:F,6,0),"")</f>
        <v>SCECO</v>
      </c>
      <c r="J14" s="104" t="str">
        <f>IFERROR(VLOOKUP(D14,DB!A:G,7,0),"")</f>
        <v>Vandalized</v>
      </c>
      <c r="K14" s="110" t="s">
        <v>39079</v>
      </c>
      <c r="L14" s="111" t="str">
        <f>IFERROR(VLOOKUP(D14,DB!A:I,9,0),"")</f>
        <v>Latis</v>
      </c>
    </row>
    <row r="15" spans="1:16383" ht="31.5" customHeight="1">
      <c r="A15" s="106" t="s">
        <v>39084</v>
      </c>
      <c r="B15" s="105" t="str">
        <f>IFERROR(VLOOKUP(D15,DB!A:K,11,0),"")</f>
        <v>R6</v>
      </c>
      <c r="C15" s="107">
        <v>1</v>
      </c>
      <c r="D15" s="105" t="s">
        <v>37346</v>
      </c>
      <c r="E15" s="108" t="s">
        <v>39045</v>
      </c>
      <c r="F15" s="109">
        <v>45949.526412037034</v>
      </c>
      <c r="G15" s="78">
        <f ca="1">IFERROR(NOW()-F15,"-")</f>
        <v>1.8271064815053251E-2</v>
      </c>
      <c r="H15" s="109">
        <v>45949.526423611111</v>
      </c>
      <c r="I15" s="105" t="str">
        <f>IFERROR(VLOOKUP(D15,DB!A:F,6,0),"")</f>
        <v>SCECO+STB</v>
      </c>
      <c r="J15" s="104" t="str">
        <f>IFERROR(VLOOKUP(D15,DB!A:G,7,0),"")</f>
        <v>Vandalized</v>
      </c>
      <c r="K15" s="110" t="s">
        <v>39079</v>
      </c>
      <c r="L15" s="111" t="str">
        <f>IFERROR(VLOOKUP(D15,DB!A:I,9,0),"")</f>
        <v>Latis</v>
      </c>
    </row>
    <row r="16" spans="1:16383" ht="31.5" customHeight="1">
      <c r="A16" s="106" t="s">
        <v>39085</v>
      </c>
      <c r="B16" s="105" t="str">
        <f>IFERROR(VLOOKUP(D16,DB!A:K,11,0),"")</f>
        <v>R6</v>
      </c>
      <c r="C16" s="107">
        <v>8</v>
      </c>
      <c r="D16" s="105" t="s">
        <v>39086</v>
      </c>
      <c r="E16" s="108" t="s">
        <v>38964</v>
      </c>
      <c r="F16" s="109">
        <v>45949.512037037035</v>
      </c>
      <c r="G16" s="78">
        <f ca="1">IFERROR(NOW()-F16,"-")</f>
        <v>3.2646064813889097E-2</v>
      </c>
      <c r="H16" s="109">
        <v>45949.512037037035</v>
      </c>
      <c r="I16" s="105" t="str">
        <f>IFERROR(VLOOKUP(D16,DB!A:F,6,0),"")</f>
        <v>SCECO</v>
      </c>
      <c r="J16" s="104" t="str">
        <f>IFERROR(VLOOKUP(D16,DB!A:G,7,0),"")</f>
        <v>Vandalized</v>
      </c>
      <c r="K16" s="110" t="s">
        <v>39087</v>
      </c>
      <c r="L16" s="111" t="str">
        <f>IFERROR(VLOOKUP(D16,DB!A:I,9,0),"")</f>
        <v>Latis</v>
      </c>
    </row>
    <row r="17" spans="1:12" ht="31.5" customHeight="1">
      <c r="A17" s="106"/>
      <c r="B17" s="105" t="str">
        <f>IFERROR(VLOOKUP(D17,DB!A:K,11,0),"")</f>
        <v/>
      </c>
      <c r="C17" s="107"/>
      <c r="D17" s="105"/>
      <c r="E17" s="108"/>
      <c r="F17" s="109"/>
      <c r="G17" s="78">
        <f ca="1">IFERROR(NOW()-F17,"-")</f>
        <v>45949.544683101849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45949.544683101849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45949.544683101849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45949.544683101849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45949.544683101849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45949.544683101849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45949.544683101849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45949.544683101849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45949.544683101849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45949.544683101849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45949.544683101849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45949.544683101849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45949.544683101849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45949.544683101849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45949.544683101849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45949.544683101849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45949.544683101849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45949.544683101849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45949.544683101849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45949.544683101849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45949.544683101849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45949.544683101849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45949.544683101849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45949.544683101849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45949.544683101849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45949.544683101849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45949.544683101849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45949.544683101849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45949.544683101849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45949.544683101849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45949.544683101849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45949.544683101849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45949.544683101849</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45949.544683101849</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45949.544683101849</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45949.544683101849</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45949.544683101849</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45949.544683101849</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45949.544683101849</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45949.544683101849</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45949.544683101849</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45949.544683101849</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45949.544683101849</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45949.544683101849</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45949.544683101849</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45949.544683101849</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45949.544683101849</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45949.544683101849</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45949.544683101849</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45949.544683101849</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45949.544683101849</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45949.544683101849</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45949.544683101849</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45949.544683101849</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45949.544683101849</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45949.544683101849</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45949.544683101849</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45949.544683101849</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45949.544683101849</v>
      </c>
      <c r="H75" s="109"/>
      <c r="I75" s="105" t="str">
        <f>IFERROR(VLOOKUP(D75,DB!A:F,6,0),"")</f>
        <v/>
      </c>
      <c r="J75" s="104" t="str">
        <f>IFERROR(VLOOKUP(D75,DB!A:G,7,0),"")</f>
        <v/>
      </c>
      <c r="K75" s="110"/>
      <c r="L75" s="111" t="str">
        <f>IFERROR(VLOOKUP(D75,DB!A:I,9,0),"")</f>
        <v/>
      </c>
    </row>
  </sheetData>
  <dataValidations count="2">
    <dataValidation allowBlank="1" showInputMessage="1" showErrorMessage="1" sqref="E1" xr:uid="{380493DB-286A-4683-AF55-C78F04945A49}"/>
    <dataValidation type="list" allowBlank="1" showInputMessage="1" showErrorMessage="1" sqref="E2:E3 E5:E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2025-10-19T10:05:32Z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