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786" documentId="13_ncr:1_{F6CB121F-512D-4AA6-A0C1-0FB36C537598}" xr6:coauthVersionLast="47" xr6:coauthVersionMax="47" xr10:uidLastSave="{1F8A4DF4-31C7-46D8-B20C-1F5E128A7E3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5" i="6"/>
  <c r="G2" i="6"/>
  <c r="G3" i="6"/>
  <c r="G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3" i="1"/>
  <c r="J8"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<sst xmlns="http://schemas.openxmlformats.org/spreadsheetml/2006/main" count="178585" uniqueCount="39077">
  <si>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</si>
  <si>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</si>
  <si>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</si>
  <si>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</si>
  <si>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</si>
  <si>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</si>
  <si>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</si>
  <si>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</si>
  <si>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</si>
  <si>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</si>
  <si>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</si>
  <si>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</si>
  <si>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</si>
  <si>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</si>
  <si>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</si>
  <si>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</si>
  <si>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</si>
  <si>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</si>
  <si>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</si>
  <si>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</si>
  <si>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</si>
  <si>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</si>
  <si>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</si>
  <si>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</si>
  <si>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</si>
  <si>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</si>
  <si>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</si>
  <si>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</si>
  <si>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</si>
  <si>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</si>
  <si>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</si>
  <si>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</si>
  <si>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</si>
  <si>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</si>
  <si>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</si>
  <si>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</si>
  <si>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</si>
  <si>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</si>
  <si>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</si>
  <si>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</si>
  <si>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</si>
  <si>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</si>
  <si>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</si>
  <si>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</si>
  <si>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</si>
  <si>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</si>
  <si>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</si>
  <si>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</si>
  <si>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</si>
  <si>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</si>
  <si>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</si>
  <si>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</si>
  <si>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</si>
  <si>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</si>
  <si>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</si>
  <si>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</si>
  <si>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</si>
  <si>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</si>
  <si>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</si>
  <si>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</si>
  <si>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</si>
  <si>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</si>
  <si>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</si>
  <si>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</si>
  <si>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</si>
  <si>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</si>
  <si>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</si>
  <si>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</si>
  <si>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</si>
  <si>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</si>
  <si>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</si>
  <si>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</si>
  <si>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</si>
  <si>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</si>
  <si>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</si>
  <si>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</si>
  <si>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</si>
  <si>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</si>
  <si>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</si>
  <si>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</si>
  <si>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</si>
  <si>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</si>
  <si>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</si>
  <si>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</si>
  <si>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</si>
  <si>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</si>
  <si>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</si>
  <si>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</si>
  <si>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</si>
  <si>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</si>
  <si>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</si>
  <si>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</si>
  <si>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</si>
  <si>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</si>
  <si>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</si>
  <si>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</si>
  <si>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</si>
  <si>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</si>
  <si>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</si>
  <si>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</si>
  <si>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</si>
  <si>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</si>
  <si>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</si>
  <si>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</si>
  <si>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</si>
  <si>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</si>
  <si>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</si>
  <si>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</si>
  <si>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</si>
  <si>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</si>
  <si>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</si>
  <si>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</si>
  <si>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</si>
  <si>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</si>
  <si>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</si>
  <si>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</si>
  <si>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</si>
  <si>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</si>
  <si>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</si>
  <si>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</si>
  <si>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</si>
  <si>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</si>
  <si>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</si>
  <si>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</si>
  <si>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</si>
  <si>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</si>
  <si>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</si>
  <si>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</si>
  <si>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</si>
  <si>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</si>
  <si>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</si>
  <si>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</si>
  <si>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</si>
  <si>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</si>
  <si>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</si>
  <si>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</si>
  <si>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</si>
  <si>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</si>
  <si>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</si>
  <si>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</si>
  <si>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</si>
  <si>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</si>
  <si>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</si>
  <si>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</si>
  <si>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</si>
  <si>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</si>
  <si>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</si>
  <si>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</si>
  <si>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</si>
  <si>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</si>
  <si>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</si>
  <si>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</si>
  <si>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</si>
  <si>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</si>
  <si>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</si>
  <si>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</si>
  <si>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</si>
  <si>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</si>
  <si>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</si>
  <si>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</si>
  <si>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</si>
  <si>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</si>
  <si>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</si>
  <si>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</si>
  <si>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</si>
  <si>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</si>
  <si>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</si>
  <si>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</si>
  <si>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</si>
  <si>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</si>
  <si>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</si>
  <si>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</si>
  <si>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</si>
  <si>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</si>
  <si>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</si>
  <si>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</si>
  <si>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</si>
  <si>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</si>
  <si>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</si>
  <si>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</si>
  <si>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</si>
  <si>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</si>
  <si>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</si>
  <si>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</si>
  <si>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</si>
  <si>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</si>
  <si>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</si>
  <si>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</si>
  <si>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</si>
  <si>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</si>
  <si>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</si>
  <si>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</si>
  <si>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</si>
  <si>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</si>
  <si>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</si>
  <si>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</si>
  <si>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</si>
  <si>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</si>
  <si>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</si>
  <si>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</si>
  <si>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</si>
  <si>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</si>
  <si>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</si>
  <si>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</si>
  <si>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</si>
  <si>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</si>
  <si>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</si>
  <si>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</si>
  <si>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</si>
  <si>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</si>
  <si>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</si>
  <si>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</si>
  <si>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</si>
  <si>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</si>
  <si>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</si>
  <si>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</si>
  <si>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</si>
  <si>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</si>
  <si>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</si>
  <si>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</si>
  <si>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</si>
  <si>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</si>
  <si>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</si>
  <si>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</si>
  <si>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</si>
  <si>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</si>
  <si>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</si>
  <si>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</si>
  <si>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</si>
  <si>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</si>
  <si>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</si>
  <si>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</si>
  <si>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</si>
  <si>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</si>
  <si>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</si>
  <si>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</si>
  <si>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</si>
  <si>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</si>
  <si>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</si>
  <si>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</si>
  <si>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</si>
  <si>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</si>
  <si>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</si>
  <si>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</si>
  <si>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</si>
  <si>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</si>
  <si>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</si>
  <si>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</si>
  <si>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</si>
  <si>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</si>
  <si>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</si>
  <si>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</si>
  <si>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</si>
  <si>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</si>
  <si>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</si>
  <si>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</si>
  <si>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</si>
  <si>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</si>
  <si>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</si>
  <si>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</si>
  <si>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</si>
  <si>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</si>
  <si>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</si>
  <si>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</si>
  <si>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</si>
  <si>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</si>
  <si>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</si>
  <si>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</si>
  <si>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</si>
  <si>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</si>
  <si>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</si>
  <si>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</si>
  <si>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</si>
  <si>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</si>
  <si>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</si>
  <si>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</si>
  <si>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</si>
  <si>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</si>
  <si>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</si>
  <si>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</si>
  <si>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</si>
  <si>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</si>
  <si>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</si>
  <si>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</si>
  <si>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</si>
  <si>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</si>
  <si>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</si>
  <si>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</si>
  <si>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</si>
  <si>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</si>
  <si>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</si>
  <si>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</si>
  <si>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</si>
  <si>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</si>
  <si>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</si>
  <si>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</si>
  <si>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</si>
  <si>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</si>
  <si>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</si>
  <si>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</si>
  <si>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</si>
  <si>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</si>
  <si>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</si>
  <si>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</si>
  <si>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</si>
  <si>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</si>
  <si>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</si>
  <si>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</si>
  <si>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</si>
  <si>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</si>
  <si>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</si>
  <si>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</si>
  <si>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</si>
  <si>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</si>
  <si>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</si>
  <si>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</si>
  <si>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</si>
  <si>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</si>
  <si>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</si>
  <si>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</si>
  <si>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</si>
  <si>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</si>
  <si>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</si>
  <si>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</si>
  <si>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</si>
  <si>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</si>
  <si>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</si>
  <si>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</si>
  <si>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</si>
  <si>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</si>
  <si>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</si>
  <si>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</si>
  <si>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</si>
  <si>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</si>
  <si>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</si>
  <si>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</si>
  <si>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</si>
  <si>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</si>
  <si>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</si>
  <si>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</si>
  <si>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</si>
  <si>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</si>
  <si>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</si>
  <si>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</si>
  <si>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</si>
  <si>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</si>
  <si>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</si>
  <si>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</si>
  <si>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</si>
  <si>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</si>
  <si>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</si>
  <si>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</si>
  <si>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</si>
  <si>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</si>
  <si>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</si>
  <si>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</si>
  <si>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</si>
  <si>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</si>
  <si>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</si>
  <si>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</si>
  <si>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</si>
  <si>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</si>
  <si>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</si>
  <si>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</si>
  <si>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</si>
  <si>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</si>
  <si>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</si>
  <si>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</si>
  <si>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</si>
  <si>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</si>
  <si>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</si>
  <si>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</si>
  <si>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</si>
  <si>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</si>
  <si>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</si>
  <si>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</si>
  <si>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</si>
  <si>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</si>
  <si>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</si>
  <si>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</si>
  <si>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</si>
  <si>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</si>
  <si>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</si>
  <si>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</si>
  <si>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</si>
  <si>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</si>
  <si>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</si>
  <si>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</si>
  <si>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</si>
  <si>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</si>
  <si>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</si>
  <si>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</si>
  <si>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</si>
  <si>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</si>
  <si>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</si>
  <si>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</si>
  <si>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</si>
  <si>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</si>
  <si>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</si>
  <si>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</si>
  <si>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</si>
  <si>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</si>
  <si>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</si>
  <si>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</si>
  <si>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</si>
  <si>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</si>
  <si>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</si>
  <si>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</si>
  <si>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</si>
  <si>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</si>
  <si>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</si>
  <si>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</si>
  <si>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</si>
  <si>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</si>
  <si>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</si>
  <si>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</si>
  <si>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</si>
  <si>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</si>
  <si>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</si>
  <si>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</si>
  <si>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</si>
  <si>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</si>
  <si>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</si>
  <si>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</si>
  <si>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</si>
  <si>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</si>
  <si>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</si>
  <si>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</si>
  <si>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</si>
  <si>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</si>
  <si>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</si>
  <si>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</si>
  <si>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</si>
  <si>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</si>
  <si>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</si>
  <si>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</si>
  <si>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</si>
  <si>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</si>
  <si>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</si>
  <si>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</si>
  <si>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</si>
  <si>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</si>
  <si>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</si>
  <si>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</si>
  <si>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</si>
  <si>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</si>
  <si>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</si>
  <si>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</si>
  <si>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</si>
  <si>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</si>
  <si>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</si>
  <si>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</si>
  <si>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</si>
  <si>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</si>
  <si>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</si>
  <si>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</si>
  <si>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</si>
  <si>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</si>
  <si>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</si>
  <si>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</si>
  <si>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</si>
  <si>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</si>
  <si>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</si>
  <si>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</si>
  <si>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</si>
  <si>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</si>
  <si>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</si>
  <si>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</si>
  <si>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</si>
  <si>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</si>
  <si>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</si>
  <si>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</si>
  <si>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</si>
  <si>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</si>
  <si>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</si>
  <si>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</si>
  <si>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</si>
  <si>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</si>
  <si>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</si>
  <si>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</si>
  <si>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</si>
  <si>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</si>
  <si>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</si>
  <si>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</si>
  <si>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</si>
  <si>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</si>
  <si>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</si>
  <si>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</si>
  <si>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</si>
  <si>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</si>
  <si>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</si>
  <si>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</si>
  <si>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</si>
  <si>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</si>
  <si>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</si>
  <si>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</si>
  <si>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</si>
  <si>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</si>
  <si>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</si>
  <si>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</si>
  <si>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</si>
  <si>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</si>
  <si>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</si>
  <si>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</si>
  <si>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</si>
  <si>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</si>
  <si>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</si>
  <si>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</si>
  <si>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</si>
  <si>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</si>
  <si>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</si>
  <si>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</si>
  <si>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</si>
  <si>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</si>
  <si>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</si>
  <si>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</si>
  <si>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</si>
  <si>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</si>
  <si>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</si>
  <si>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</si>
  <si>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</si>
  <si>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</si>
  <si>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</si>
  <si>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</si>
  <si>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</si>
  <si>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</si>
  <si>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</si>
  <si>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</si>
  <si>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</si>
  <si>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</si>
  <si>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</si>
  <si>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</si>
  <si>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</si>
  <si>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</si>
  <si>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</si>
  <si>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</si>
  <si>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</si>
  <si>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</si>
  <si>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</si>
  <si>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</si>
  <si>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</si>
  <si>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</si>
  <si>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</si>
  <si>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</si>
  <si>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</si>
  <si>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</si>
  <si>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</si>
  <si>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</si>
  <si>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</si>
  <si>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</si>
  <si>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</si>
  <si>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</si>
  <si>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</si>
  <si>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</si>
  <si>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</si>
  <si>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</si>
  <si>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</si>
  <si>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</si>
  <si>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</si>
  <si>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</si>
  <si>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</si>
  <si>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</si>
  <si>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</si>
  <si>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</si>
  <si>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</si>
  <si>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</si>
  <si>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</si>
  <si>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</si>
  <si>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</si>
  <si>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</si>
  <si>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</si>
  <si>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</si>
  <si>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</si>
  <si>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</si>
  <si>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</si>
  <si>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</si>
  <si>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</si>
  <si>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</si>
  <si>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</si>
  <si>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</si>
  <si>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</si>
  <si>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</si>
  <si>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</si>
  <si>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</si>
  <si>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</si>
  <si>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</si>
  <si>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</si>
  <si>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</si>
  <si>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</si>
  <si>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</si>
  <si>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</si>
  <si>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</si>
  <si>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</si>
  <si>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</si>
  <si>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</si>
  <si>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</si>
  <si>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</si>
  <si>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</si>
  <si>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</si>
  <si>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</si>
  <si>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</si>
  <si>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</si>
  <si>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</si>
  <si>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</si>
  <si>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</si>
  <si>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</si>
  <si>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</si>
  <si>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</si>
  <si>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</si>
  <si>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</si>
  <si>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</si>
  <si>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</si>
  <si>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</si>
  <si>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</si>
  <si>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</si>
  <si>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</si>
  <si>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</si>
  <si>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</si>
  <si>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</si>
  <si>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</si>
  <si>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</si>
  <si>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</si>
  <si>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</si>
  <si>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</si>
  <si>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</si>
  <si>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</si>
  <si>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</si>
  <si>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</si>
  <si>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</si>
  <si>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</si>
  <si>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</si>
  <si>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</si>
  <si>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</si>
  <si>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</si>
  <si>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</si>
  <si>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</si>
  <si>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</si>
  <si>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</si>
  <si>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</si>
  <si>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</si>
  <si>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</si>
  <si>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</si>
  <si>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</si>
  <si>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</si>
  <si>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</si>
  <si>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</si>
  <si>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</si>
  <si>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</si>
  <si>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</si>
  <si>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</si>
  <si>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</si>
  <si>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</si>
  <si>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</si>
  <si>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</si>
  <si>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</si>
  <si>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</si>
  <si>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</si>
  <si>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</si>
  <si>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</si>
  <si>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</si>
  <si>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</si>
  <si>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</si>
  <si>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</si>
  <si>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</si>
  <si>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</si>
  <si>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</si>
  <si>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</si>
  <si>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</si>
  <si>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</si>
  <si>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</si>
  <si>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</si>
  <si>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</si>
  <si>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</si>
  <si>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</si>
  <si>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</si>
  <si>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</si>
  <si>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</si>
  <si>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</si>
  <si>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</si>
  <si>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</si>
  <si>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</si>
  <si>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</si>
  <si>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</si>
  <si>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</si>
  <si>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</si>
  <si>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</si>
  <si>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</si>
  <si>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</si>
  <si>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</si>
  <si>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</si>
  <si>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</si>
  <si>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</si>
  <si>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</si>
  <si>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</si>
  <si>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</si>
  <si>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</si>
  <si>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</si>
  <si>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</si>
  <si>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</si>
  <si>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</si>
  <si>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</si>
  <si>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</si>
  <si>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</si>
  <si>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</si>
  <si>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</si>
  <si>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</si>
  <si>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</si>
  <si>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</si>
  <si>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</si>
  <si>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</si>
  <si>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</si>
  <si>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</si>
  <si>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</si>
  <si>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</si>
  <si>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</si>
  <si>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</si>
  <si>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</si>
  <si>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</si>
  <si>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</si>
  <si>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</si>
  <si>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</si>
  <si>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</si>
  <si>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</si>
  <si>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</si>
  <si>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</si>
  <si>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</si>
  <si>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</si>
  <si>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</si>
  <si>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</si>
  <si>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</si>
  <si>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</si>
  <si>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</si>
  <si>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</si>
  <si>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</si>
  <si>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</si>
  <si>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</si>
  <si>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</si>
  <si>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</si>
  <si>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</si>
  <si>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</si>
  <si>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</si>
  <si>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</si>
  <si>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</si>
  <si>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</si>
  <si>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</si>
  <si>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</si>
  <si>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</si>
  <si>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</si>
  <si>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</si>
  <si>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</si>
  <si>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</si>
  <si>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</si>
  <si>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</si>
  <si>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</si>
  <si>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</si>
  <si>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</si>
  <si>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</si>
  <si>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</si>
  <si>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</si>
  <si>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</si>
  <si>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</si>
  <si>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</si>
  <si>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</si>
  <si>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</si>
  <si>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</si>
  <si>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</si>
  <si>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</si>
  <si>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</si>
  <si>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</si>
  <si>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</si>
  <si>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</si>
  <si>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</si>
  <si>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</si>
  <si>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</si>
  <si>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</si>
  <si>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</si>
  <si>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</si>
  <si>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</si>
  <si>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</si>
  <si>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</si>
  <si>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</si>
  <si>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</si>
  <si>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</si>
  <si>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</si>
  <si>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</si>
  <si>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</si>
  <si>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</si>
  <si>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</si>
  <si>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</si>
  <si>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</si>
  <si>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</si>
  <si>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</si>
  <si>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</si>
  <si>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</si>
  <si>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</si>
  <si>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</si>
  <si>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</si>
  <si>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</si>
  <si>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</si>
  <si>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</si>
  <si>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</si>
  <si>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</si>
  <si>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</si>
  <si>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</si>
  <si>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</si>
  <si>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</si>
  <si>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</si>
  <si>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</si>
  <si>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</si>
  <si>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</si>
  <si>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</si>
  <si>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</si>
  <si>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</si>
  <si>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</si>
  <si>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</si>
  <si>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</si>
  <si>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</si>
  <si>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</si>
  <si>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</si>
  <si>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</si>
  <si>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</si>
  <si>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</si>
  <si>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</si>
  <si>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</si>
  <si>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</si>
  <si>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</si>
  <si>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</si>
  <si>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</si>
  <si>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</si>
  <si>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</si>
  <si>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</si>
  <si>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</si>
  <si>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</si>
  <si>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</si>
  <si>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</si>
  <si>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</si>
  <si>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</si>
  <si>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</si>
  <si>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</si>
  <si>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</si>
  <si>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</si>
  <si>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</si>
  <si>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</si>
  <si>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</si>
  <si>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</si>
  <si>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</si>
  <si>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</si>
  <si>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</si>
  <si>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</si>
  <si>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</si>
  <si>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</si>
  <si>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</si>
  <si>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</si>
  <si>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</si>
  <si>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</si>
  <si>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</si>
  <si>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</si>
  <si>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</si>
  <si>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</si>
  <si>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</si>
  <si>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</si>
  <si>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</si>
  <si>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</si>
  <si>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</si>
  <si>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</si>
  <si>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</si>
  <si>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</si>
  <si>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</si>
  <si>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</si>
  <si>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</si>
  <si>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</si>
  <si>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</si>
  <si>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</si>
  <si>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</si>
  <si>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</si>
  <si>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</si>
  <si>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</si>
  <si>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</si>
  <si>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</si>
  <si>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</si>
  <si>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</si>
  <si>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</si>
  <si>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</si>
  <si>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</si>
  <si>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</si>
  <si>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</si>
  <si>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</si>
  <si>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</si>
  <si>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</si>
  <si>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</si>
  <si>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</si>
  <si>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</si>
  <si>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</si>
  <si>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</si>
  <si>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</si>
  <si>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</si>
  <si>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</si>
  <si>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</si>
  <si>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</si>
  <si>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</si>
  <si>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</si>
  <si>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</si>
  <si>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</si>
  <si>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</si>
  <si>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</si>
  <si>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</si>
  <si>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</si>
  <si>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</si>
  <si>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</si>
  <si>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</si>
  <si>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</si>
  <si>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</si>
  <si>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</si>
  <si>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</si>
  <si>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</si>
  <si>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</si>
  <si>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</si>
  <si>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</si>
  <si>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</si>
  <si>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</si>
  <si>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</si>
  <si>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</si>
  <si>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</si>
  <si>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</si>
  <si>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</si>
  <si>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</si>
  <si>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</si>
  <si>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</si>
  <si>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</si>
  <si>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</si>
  <si>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</si>
  <si>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</si>
  <si>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</si>
  <si>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</si>
  <si>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</si>
  <si>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</si>
  <si>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</si>
  <si>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</si>
  <si>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</si>
  <si>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</si>
  <si>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</si>
  <si>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</si>
  <si>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</si>
  <si>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</si>
  <si>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</si>
  <si>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</si>
  <si>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</si>
  <si>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</si>
  <si>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</si>
  <si>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</si>
  <si>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</si>
  <si>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</si>
  <si>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</si>
  <si>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</si>
  <si>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</si>
  <si>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</si>
  <si>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</si>
  <si>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</si>
  <si>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</si>
  <si>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</si>
  <si>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</si>
  <si>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</si>
  <si>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</si>
  <si>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</si>
  <si>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</si>
  <si>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</si>
  <si>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</si>
  <si>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</si>
  <si>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</si>
  <si>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</si>
  <si>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</si>
  <si>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</si>
  <si>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</si>
  <si>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</si>
  <si>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</si>
  <si>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</si>
  <si>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</si>
  <si>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</si>
  <si>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</si>
  <si>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</si>
  <si>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</si>
  <si>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</si>
  <si>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</si>
  <si>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</si>
  <si>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</si>
  <si>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</si>
  <si>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</si>
  <si>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</si>
  <si>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</si>
  <si>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</si>
  <si>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</si>
  <si>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</si>
  <si>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</si>
  <si>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</si>
  <si>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</si>
  <si>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</si>
  <si>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</si>
  <si>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</si>
  <si>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</si>
  <si>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</si>
  <si>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</si>
  <si>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</si>
  <si>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</si>
  <si>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</si>
  <si>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</si>
  <si>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</si>
  <si>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</si>
  <si>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</si>
  <si>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</si>
  <si>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</si>
  <si>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</si>
  <si>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</si>
  <si>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</si>
  <si>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</si>
  <si>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</si>
  <si>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</si>
  <si>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</si>
  <si>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</si>
  <si>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</si>
  <si>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</si>
  <si>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</si>
  <si>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</si>
  <si>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</si>
  <si>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</si>
  <si>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</si>
  <si>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</si>
  <si>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</si>
  <si>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</si>
  <si>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</si>
  <si>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</si>
  <si>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</si>
  <si>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</si>
  <si>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</si>
  <si>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</si>
  <si>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</si>
  <si>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</si>
  <si>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</si>
  <si>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</si>
  <si>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</si>
  <si>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</si>
  <si>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</si>
  <si>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</si>
  <si>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</si>
  <si>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</si>
  <si>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</si>
  <si>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</si>
  <si>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</si>
  <si>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</si>
  <si>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</si>
  <si>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</si>
  <si>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</si>
  <si>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</si>
  <si>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</si>
  <si>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</si>
  <si>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</si>
  <si>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</si>
  <si>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</si>
  <si>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</si>
  <si>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</si>
  <si>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</si>
  <si>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</si>
  <si>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</si>
  <si>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</si>
  <si>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</si>
  <si>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</si>
  <si>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</si>
  <si>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</si>
  <si>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</si>
  <si>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</si>
  <si>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</si>
  <si>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</si>
  <si>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</si>
  <si>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</si>
  <si>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</si>
  <si>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</si>
  <si>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</si>
  <si>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</si>
  <si>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</si>
  <si>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</si>
  <si>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</si>
  <si>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</si>
  <si>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</si>
  <si>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</si>
  <si>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</si>
  <si>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</si>
  <si>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</si>
  <si>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</si>
  <si>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</si>
  <si>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</si>
  <si>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</si>
  <si>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</si>
  <si>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</si>
  <si>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</si>
  <si>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</si>
  <si>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</si>
  <si>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</si>
  <si>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</si>
  <si>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</si>
  <si>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</si>
  <si>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</si>
  <si>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</si>
  <si>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</si>
  <si>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</si>
  <si>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</si>
  <si>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</si>
  <si>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</si>
  <si>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</si>
  <si>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</si>
  <si>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</si>
  <si>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</si>
  <si>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</si>
  <si>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</si>
  <si>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</si>
  <si>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</si>
  <si>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</si>
  <si>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</si>
  <si>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</si>
  <si>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</si>
  <si>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</si>
  <si>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</si>
  <si>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</si>
  <si>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</si>
  <si>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</si>
  <si>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</si>
  <si>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</si>
  <si>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</si>
  <si>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</si>
  <si>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</si>
  <si>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</si>
  <si>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</si>
  <si>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</si>
  <si>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</si>
  <si>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</si>
  <si>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</si>
  <si>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</si>
  <si>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</si>
  <si>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</si>
  <si>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</si>
  <si>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</si>
  <si>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</si>
  <si>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</si>
  <si>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</si>
  <si>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</si>
  <si>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</si>
  <si>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</si>
  <si>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</si>
  <si>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</si>
  <si>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</si>
  <si>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</si>
  <si>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</si>
  <si>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</si>
  <si>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</si>
  <si>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</si>
  <si>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</si>
  <si>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</si>
  <si>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</si>
  <si>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</si>
  <si>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</si>
  <si>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</si>
  <si>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</si>
  <si>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</si>
  <si>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</si>
  <si>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</si>
  <si>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</si>
  <si>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</si>
  <si>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</si>
  <si>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</si>
  <si>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</si>
  <si>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</si>
  <si>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</si>
  <si>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</si>
  <si>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</si>
  <si>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</si>
  <si>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</si>
  <si>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</si>
  <si>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</si>
  <si>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</si>
  <si>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</si>
  <si>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</si>
  <si>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</si>
  <si>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</si>
  <si>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</si>
  <si>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</si>
  <si>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</si>
  <si>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</si>
  <si>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</si>
  <si>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</si>
  <si>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</si>
  <si>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</si>
  <si>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</si>
  <si>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</si>
  <si>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</si>
  <si>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</si>
  <si>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</si>
  <si>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</si>
  <si>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</si>
  <si>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</si>
  <si>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</si>
  <si>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</si>
  <si>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</si>
  <si>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</si>
  <si>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</si>
  <si>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</si>
  <si>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</si>
  <si>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</si>
  <si>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</si>
  <si>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</si>
  <si>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</si>
  <si>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</si>
  <si>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</si>
  <si>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</si>
  <si>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</si>
  <si>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</si>
  <si>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</si>
  <si>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</si>
  <si>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</si>
  <si>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</si>
  <si>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</si>
  <si>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</si>
  <si>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</si>
  <si>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</si>
  <si>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</si>
  <si>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</si>
  <si>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</si>
  <si>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</si>
  <si>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</si>
  <si>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</si>
  <si>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</si>
  <si>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</si>
  <si>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</si>
  <si>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</si>
  <si>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</si>
  <si>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</si>
  <si>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</si>
  <si>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</si>
  <si>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</si>
  <si>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</si>
  <si>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</si>
  <si>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</si>
  <si>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</si>
  <si>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</si>
  <si>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</si>
  <si>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</si>
  <si>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</si>
  <si>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</si>
  <si>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</si>
  <si>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</si>
  <si>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</si>
  <si>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</si>
  <si>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</si>
  <si>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</si>
  <si>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</si>
  <si>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</si>
  <si>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</si>
  <si>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</si>
  <si>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</si>
  <si>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</si>
  <si>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</si>
  <si>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</si>
  <si>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</si>
  <si>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</si>
  <si>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</si>
  <si>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</si>
  <si>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</si>
  <si>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</si>
  <si>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</si>
  <si>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</si>
  <si>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</si>
  <si>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</si>
  <si>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</si>
  <si>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</si>
  <si>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</si>
  <si>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</si>
  <si>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</si>
  <si>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</si>
  <si>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</si>
  <si>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</si>
  <si>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</si>
  <si>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</si>
  <si>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</si>
  <si>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</si>
  <si>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</si>
  <si>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</si>
  <si>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</si>
  <si>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</si>
  <si>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</si>
  <si>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</si>
  <si>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</si>
  <si>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</si>
  <si>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</si>
  <si>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</si>
  <si>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</si>
  <si>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</si>
  <si>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</si>
  <si>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</si>
  <si>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</si>
  <si>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</si>
  <si>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</si>
  <si>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</si>
  <si>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</si>
  <si>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</si>
  <si>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</si>
  <si>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</si>
  <si>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</si>
  <si>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</si>
  <si>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</si>
  <si>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</si>
  <si>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</si>
  <si>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</si>
  <si>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</si>
  <si>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</si>
  <si>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</si>
  <si>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</si>
  <si>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</si>
  <si>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</si>
  <si>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</si>
  <si>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</si>
  <si>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</si>
  <si>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</si>
  <si>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</si>
  <si>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</si>
  <si>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</si>
  <si>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</si>
  <si>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</si>
  <si>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</si>
  <si>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</si>
  <si>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</si>
  <si>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</si>
  <si>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</si>
  <si>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</si>
  <si>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</si>
  <si>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</si>
  <si>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</si>
  <si>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</si>
  <si>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</si>
  <si>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</si>
  <si>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</si>
  <si>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</si>
  <si>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</si>
  <si>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</si>
  <si>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</si>
  <si>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</si>
  <si>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</si>
  <si>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</si>
  <si>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</si>
  <si>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</si>
  <si>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</si>
  <si>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</si>
  <si>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</si>
  <si>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</si>
  <si>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</si>
  <si>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</si>
  <si>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</si>
  <si>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</si>
  <si>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</si>
  <si>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</si>
  <si>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</si>
  <si>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</si>
  <si>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</si>
  <si>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</si>
  <si>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</si>
  <si>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</si>
  <si>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</si>
  <si>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</si>
  <si>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</si>
  <si>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</si>
  <si>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</si>
  <si>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</si>
  <si>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</si>
  <si>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</si>
  <si>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</si>
  <si>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</si>
  <si>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</si>
  <si>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</si>
  <si>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</si>
  <si>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</si>
  <si>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</si>
  <si>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</si>
  <si>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</si>
  <si>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</si>
  <si>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</si>
  <si>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</si>
  <si>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</si>
  <si>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</si>
  <si>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</si>
  <si>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</si>
  <si>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</si>
  <si>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</si>
  <si>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</si>
  <si>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</si>
  <si>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</si>
  <si>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</si>
  <si>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</si>
  <si>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</si>
  <si>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</si>
  <si>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</si>
  <si>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</si>
  <si>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</si>
  <si>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</si>
  <si>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</si>
  <si>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</si>
  <si>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</si>
  <si>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</si>
  <si>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</si>
  <si>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</si>
  <si>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</si>
  <si>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</si>
  <si>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</si>
  <si>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</si>
  <si>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</si>
  <si>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</si>
  <si>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</si>
  <si>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</si>
  <si>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</si>
  <si>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</si>
  <si>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</si>
  <si>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</si>
  <si>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</si>
  <si>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</si>
  <si>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</si>
  <si>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</si>
  <si>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</si>
  <si>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</si>
  <si>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</si>
  <si>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</si>
  <si>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</si>
  <si>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</si>
  <si>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</si>
  <si>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</si>
  <si>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</si>
  <si>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</si>
  <si>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</si>
  <si>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</si>
  <si>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</si>
  <si>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</si>
  <si>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</si>
  <si>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</si>
  <si>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</si>
  <si>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</si>
  <si>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</si>
  <si>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</si>
  <si>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</si>
  <si>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</si>
  <si>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</si>
  <si>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</si>
  <si>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</si>
  <si>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</si>
  <si>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</si>
  <si>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</si>
  <si>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</si>
  <si>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</si>
  <si>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</si>
  <si>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</si>
  <si>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</si>
  <si>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</si>
  <si>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</si>
  <si>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</si>
  <si>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</si>
  <si>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</si>
  <si>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</si>
  <si>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</si>
  <si>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</si>
  <si>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</si>
  <si>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</si>
  <si>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</si>
  <si>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</si>
  <si>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</si>
  <si>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</si>
  <si>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</si>
  <si>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</si>
  <si>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</si>
  <si>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</si>
  <si>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</si>
  <si>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</si>
  <si>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</si>
  <si>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</si>
  <si>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</si>
  <si>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</si>
  <si>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</si>
  <si>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</si>
  <si>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</si>
  <si>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</si>
  <si>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</si>
  <si>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</si>
  <si>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</si>
  <si>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</si>
  <si>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</si>
  <si>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</si>
  <si>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</si>
  <si>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</si>
  <si>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</si>
  <si>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</si>
  <si>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</si>
  <si>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</si>
  <si>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</si>
  <si>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</si>
  <si>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</si>
  <si>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</si>
  <si>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</si>
  <si>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</si>
  <si>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</si>
  <si>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</si>
  <si>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</si>
  <si>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</si>
  <si>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</si>
  <si>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</si>
  <si>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</si>
  <si>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</si>
  <si>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</si>
  <si>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</si>
  <si>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</si>
  <si>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</si>
  <si>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</si>
  <si>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</si>
  <si>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</si>
  <si>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</si>
  <si>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</si>
  <si>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</si>
  <si>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</si>
  <si>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</si>
  <si>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</si>
  <si>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</si>
  <si>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</si>
  <si>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</si>
  <si>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</si>
  <si>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</si>
  <si>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</si>
  <si>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</si>
  <si>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</si>
  <si>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</si>
  <si>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</si>
  <si>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</si>
  <si>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</si>
  <si>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</si>
  <si>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</si>
  <si>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</si>
  <si>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</si>
  <si>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</si>
  <si>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</si>
  <si>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</si>
  <si>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</si>
  <si>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</si>
  <si>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</si>
  <si>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</si>
  <si>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</si>
  <si>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</si>
  <si>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</si>
  <si>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</si>
  <si>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</si>
  <si>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</si>
  <si>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</si>
  <si>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</si>
  <si>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</si>
  <si>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</si>
  <si>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</si>
  <si>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</si>
  <si>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</si>
  <si>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</si>
  <si>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</si>
  <si>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</si>
  <si>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</si>
  <si>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</si>
  <si>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</si>
  <si>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</si>
  <si>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</si>
  <si>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</si>
  <si>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</si>
  <si>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</si>
  <si>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</si>
  <si>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</si>
  <si>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</si>
  <si>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</si>
  <si>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</si>
  <si>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</si>
  <si>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</si>
  <si>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</si>
  <si>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</si>
  <si>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</si>
  <si>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</si>
  <si>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</si>
  <si>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</si>
  <si>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</si>
  <si>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</si>
  <si>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</si>
  <si>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</si>
  <si>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</si>
  <si>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</si>
  <si>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</si>
  <si>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</si>
  <si>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</si>
  <si>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</si>
  <si>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</si>
  <si>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</si>
  <si>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</si>
  <si>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</si>
  <si>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</si>
  <si>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</si>
  <si>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</si>
  <si>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</si>
  <si>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</si>
  <si>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</si>
  <si>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</si>
  <si>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</si>
  <si>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</si>
  <si>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</si>
  <si>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</si>
  <si>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</si>
  <si>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</si>
  <si>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</si>
  <si>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</si>
  <si>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</si>
  <si>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</si>
  <si>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</si>
  <si>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</si>
  <si>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</si>
  <si>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</si>
  <si>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</si>
  <si>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</si>
  <si>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</si>
  <si>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</si>
  <si>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</si>
  <si>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</si>
  <si>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</si>
  <si>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</si>
  <si>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</si>
  <si>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</si>
  <si>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</si>
  <si>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</si>
  <si>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</si>
  <si>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</si>
  <si>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</si>
  <si>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</si>
  <si>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</si>
  <si>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</si>
  <si>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</si>
  <si>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</si>
  <si>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</si>
  <si>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</si>
  <si>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</si>
  <si>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</si>
  <si>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</si>
  <si>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</si>
  <si>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</si>
  <si>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</si>
  <si>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</si>
  <si>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</si>
  <si>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</si>
  <si>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</si>
  <si>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</si>
  <si>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</si>
  <si>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</si>
  <si>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</si>
  <si>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</si>
  <si>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</si>
  <si>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</si>
  <si>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</si>
  <si>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</si>
  <si>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</si>
  <si>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</si>
  <si>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</si>
  <si>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</si>
  <si>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</si>
  <si>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</si>
  <si>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</si>
  <si>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</si>
  <si>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</si>
  <si>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</si>
  <si>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</si>
  <si>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</si>
  <si>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</si>
  <si>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</si>
  <si>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</si>
  <si>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</si>
  <si>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</si>
  <si>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</si>
  <si>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</si>
  <si>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</si>
  <si>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</si>
  <si>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</si>
  <si>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</si>
  <si>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</si>
  <si>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</si>
  <si>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</si>
  <si>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</si>
  <si>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</si>
  <si>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</si>
  <si>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</si>
  <si>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</si>
  <si>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</si>
  <si>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</si>
  <si>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</si>
  <si>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</si>
  <si>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</si>
  <si>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</si>
  <si>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</si>
  <si>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</si>
  <si>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</si>
  <si>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</si>
  <si>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</si>
  <si>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</si>
  <si>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</si>
  <si>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</si>
  <si>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</si>
  <si>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</si>
  <si>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</si>
  <si>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</si>
  <si>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</si>
  <si>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</si>
  <si>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</si>
  <si>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</si>
  <si>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</si>
  <si>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</si>
  <si>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</si>
  <si>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</si>
  <si>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</si>
  <si>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</si>
  <si>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</si>
  <si>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</si>
  <si>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</si>
  <si>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</si>
  <si>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</si>
  <si>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</si>
  <si>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</si>
  <si>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</si>
  <si>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</si>
  <si>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</si>
  <si>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</si>
  <si>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</si>
  <si>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</si>
  <si>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</si>
  <si>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</si>
  <si>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</si>
  <si>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</si>
  <si>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</si>
  <si>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</si>
  <si>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</si>
  <si>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</si>
  <si>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</si>
  <si>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</si>
  <si>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</si>
  <si>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</si>
  <si>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</si>
  <si>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</si>
  <si>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</si>
  <si>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</si>
  <si>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</si>
  <si>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</si>
  <si>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</si>
  <si>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</si>
  <si>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</si>
  <si>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</si>
  <si>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</si>
  <si>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</si>
  <si>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</si>
  <si>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</si>
  <si>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</si>
  <si>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</si>
  <si>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</si>
  <si>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</si>
  <si>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</si>
  <si>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</si>
  <si>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</si>
  <si>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</si>
  <si>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</si>
  <si>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</si>
  <si>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</si>
  <si>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</si>
  <si>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</si>
  <si>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</si>
  <si>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</si>
  <si>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</si>
  <si>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</si>
  <si>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</si>
  <si>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</si>
  <si>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</si>
  <si>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</si>
  <si>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</si>
  <si>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</si>
  <si>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</si>
  <si>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</si>
  <si>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</si>
  <si>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</si>
  <si>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</si>
  <si>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</si>
  <si>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</si>
  <si>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</si>
  <si>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</si>
  <si>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</si>
  <si>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</si>
  <si>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</si>
  <si>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</si>
  <si>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</si>
  <si>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</si>
  <si>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</si>
  <si>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</si>
  <si>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</si>
  <si>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</si>
  <si>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</si>
  <si>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</si>
  <si>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</si>
  <si>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</si>
  <si>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</si>
  <si>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</si>
  <si>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</si>
  <si>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</si>
  <si>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</si>
  <si>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</si>
  <si>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</si>
  <si>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</si>
  <si>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</si>
  <si>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</si>
  <si>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</si>
  <si>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</si>
  <si>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</si>
  <si>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</si>
  <si>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</si>
  <si>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</si>
  <si>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</si>
  <si>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</si>
  <si>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</si>
  <si>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</si>
  <si>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</si>
  <si>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</si>
  <si>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</si>
  <si>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</si>
  <si>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</si>
  <si>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</si>
  <si>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</si>
  <si>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</si>
  <si>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</si>
  <si>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</si>
  <si>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</si>
  <si>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</si>
  <si>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</si>
  <si>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</si>
  <si>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</si>
  <si>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</si>
  <si>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</si>
  <si>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</si>
  <si>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</si>
  <si>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</si>
  <si>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</si>
  <si>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</si>
  <si>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</si>
  <si>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</si>
  <si>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</si>
  <si>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</si>
  <si>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</si>
  <si>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</si>
  <si>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</si>
  <si>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</si>
  <si>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</si>
  <si>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</si>
  <si>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</si>
  <si>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</si>
  <si>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</si>
  <si>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</si>
  <si>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</si>
  <si>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</si>
  <si>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</si>
  <si>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</si>
  <si>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</si>
  <si>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</si>
  <si>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</si>
  <si>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</si>
  <si>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</si>
  <si>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</si>
  <si>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</si>
  <si>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</si>
  <si>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</si>
  <si>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</si>
  <si>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</si>
  <si>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</si>
  <si>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</si>
  <si>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</si>
  <si>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</si>
  <si>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</si>
  <si>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</si>
  <si>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</si>
  <si>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</si>
  <si>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</si>
  <si>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</si>
  <si>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</si>
  <si>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</si>
  <si>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</si>
  <si>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</si>
  <si>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</si>
  <si>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</si>
  <si>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</si>
  <si>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</si>
  <si>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</si>
  <si>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</si>
  <si>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</si>
  <si>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</si>
  <si>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</si>
  <si>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</si>
  <si>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</si>
  <si>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</si>
  <si>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</si>
  <si>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</si>
  <si>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</si>
  <si>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</si>
  <si>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</si>
  <si>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</si>
  <si>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</si>
  <si>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</si>
  <si>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</si>
  <si>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</si>
  <si>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</si>
  <si>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</si>
  <si>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</si>
  <si>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</si>
  <si>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</si>
  <si>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</si>
  <si>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</si>
  <si>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</si>
  <si>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</si>
  <si>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</si>
  <si>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</si>
  <si>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</si>
  <si>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</si>
  <si>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</si>
  <si>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</si>
  <si>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</si>
  <si>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</si>
  <si>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</si>
  <si>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</si>
  <si>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</si>
  <si>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</si>
  <si>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</si>
  <si>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</si>
  <si>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</si>
  <si>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</si>
  <si>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</si>
  <si>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</si>
  <si>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</si>
  <si>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</si>
  <si>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</si>
  <si>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</si>
  <si>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</si>
  <si>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</si>
  <si>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</si>
  <si>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</si>
  <si>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</si>
  <si>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</si>
  <si>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</si>
  <si>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</si>
  <si>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</si>
  <si>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</si>
  <si>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</si>
  <si>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</si>
  <si>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</si>
  <si>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</si>
  <si>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</si>
  <si>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</si>
  <si>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</si>
  <si>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</si>
  <si>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</si>
  <si>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</si>
  <si>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</si>
  <si>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</si>
  <si>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</si>
  <si>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</si>
  <si>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</si>
  <si>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</si>
  <si>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</si>
  <si>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</si>
  <si>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</si>
  <si>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</si>
  <si>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</si>
  <si>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</si>
  <si>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</si>
  <si>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</si>
  <si>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</si>
  <si>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</si>
  <si>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</si>
  <si>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</si>
  <si>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</si>
  <si>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</si>
  <si>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</si>
  <si>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</si>
  <si>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</si>
  <si>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</si>
  <si>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</si>
  <si>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</si>
  <si>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</si>
  <si>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</si>
  <si>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</si>
  <si>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</si>
  <si>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</si>
  <si>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</si>
  <si>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</si>
  <si>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</si>
  <si>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</si>
  <si>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</si>
  <si>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</si>
  <si>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</si>
  <si>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</si>
  <si>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</si>
  <si>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</si>
  <si>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</si>
  <si>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</si>
  <si>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</si>
  <si>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</si>
  <si>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</si>
  <si>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</si>
  <si>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</si>
  <si>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</si>
  <si>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</si>
  <si>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</si>
  <si>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</si>
  <si>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</si>
  <si>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</si>
  <si>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</si>
  <si>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</si>
  <si>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</si>
  <si>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</si>
  <si>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</si>
  <si>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</si>
  <si>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</si>
  <si>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</si>
  <si>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</si>
  <si>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</si>
  <si>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</si>
  <si>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</si>
  <si>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</si>
  <si>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</si>
  <si>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</si>
  <si>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</si>
  <si>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</si>
  <si>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</si>
  <si>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</si>
  <si>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</si>
  <si>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</si>
  <si>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</si>
  <si>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</si>
  <si>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</si>
  <si>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</si>
  <si>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</si>
  <si>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</si>
  <si>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</si>
  <si>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</si>
  <si>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</si>
  <si>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</si>
  <si>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</si>
  <si>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</si>
  <si>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</si>
  <si>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</si>
  <si>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</si>
  <si>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</si>
  <si>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</si>
  <si>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</si>
  <si>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</si>
  <si>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</si>
  <si>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</si>
  <si>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</si>
  <si>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</si>
  <si>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</si>
  <si>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</si>
  <si>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</si>
  <si>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</si>
  <si>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</si>
  <si>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</si>
  <si>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</si>
  <si>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</si>
  <si>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</si>
  <si>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</si>
  <si>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</si>
  <si>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</si>
  <si>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</si>
  <si>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</si>
  <si>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</si>
  <si>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</si>
  <si>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</si>
  <si>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</si>
  <si>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</si>
  <si>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</si>
  <si>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</si>
  <si>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</si>
  <si>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</si>
  <si>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</si>
  <si>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</si>
  <si>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</si>
  <si>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</si>
  <si>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</si>
  <si>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</si>
  <si>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</si>
  <si>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</si>
  <si>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</si>
  <si>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</si>
  <si>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</si>
  <si>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</si>
  <si>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</si>
  <si>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</si>
  <si>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</si>
  <si>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</si>
  <si>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</si>
  <si>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</si>
  <si>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</si>
  <si>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</si>
  <si>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</si>
  <si>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</si>
  <si>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</si>
  <si>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</si>
  <si>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</si>
  <si>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</si>
  <si>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</si>
  <si>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</si>
  <si>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</si>
  <si>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</si>
  <si>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</si>
  <si>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</si>
  <si>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</si>
  <si>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</si>
  <si>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</si>
  <si>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</si>
  <si>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</si>
  <si>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</si>
  <si>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</si>
  <si>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</si>
  <si>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</si>
  <si>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</si>
  <si>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</si>
  <si>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</si>
  <si>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</si>
  <si>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</si>
  <si>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</si>
  <si>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</si>
  <si>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</si>
  <si>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</si>
  <si>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</si>
  <si>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</si>
  <si>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</si>
  <si>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</si>
  <si>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</si>
  <si>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</si>
  <si>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</si>
  <si>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</si>
  <si>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</si>
  <si>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</si>
  <si>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</si>
  <si>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</si>
  <si>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</si>
  <si>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</si>
  <si>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</si>
  <si>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</si>
  <si>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</si>
  <si>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</si>
  <si>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</si>
  <si>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</si>
  <si>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</si>
  <si>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</si>
  <si>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</si>
  <si>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</si>
  <si>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</si>
  <si>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</si>
  <si>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</si>
  <si>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</si>
  <si>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</si>
  <si>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</si>
  <si>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</si>
  <si>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</si>
  <si>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</si>
  <si>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</si>
  <si>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</si>
  <si>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</si>
  <si>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</si>
  <si>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</si>
  <si>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</si>
  <si>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</si>
  <si>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</si>
  <si>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</si>
  <si>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</si>
  <si>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</si>
  <si>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</si>
  <si>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</si>
  <si>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</si>
  <si>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</si>
  <si>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</si>
  <si>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</si>
  <si>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</si>
  <si>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</si>
  <si>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</si>
  <si>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</si>
  <si>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</si>
  <si>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</si>
  <si>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</si>
  <si>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</si>
  <si>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</si>
  <si>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</si>
  <si>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</si>
  <si>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</si>
  <si>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</si>
  <si>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</si>
  <si>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</si>
  <si>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</si>
  <si>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</si>
  <si>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</si>
  <si>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</si>
  <si>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</si>
  <si>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</si>
  <si>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</si>
  <si>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</si>
  <si>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</si>
  <si>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</si>
  <si>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</si>
  <si>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</si>
  <si>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</si>
  <si>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</si>
  <si>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</si>
  <si>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</si>
  <si>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</si>
  <si>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</si>
  <si>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</si>
  <si>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</si>
  <si>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</si>
  <si>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</si>
  <si>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</si>
  <si>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</si>
  <si>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</si>
  <si>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</si>
  <si>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</si>
  <si>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</si>
  <si>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</si>
  <si>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</si>
  <si>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</si>
  <si>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</si>
  <si>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</si>
  <si>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</si>
  <si>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</si>
  <si>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</si>
  <si>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</si>
  <si>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</si>
  <si>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</si>
  <si>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</si>
  <si>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</si>
  <si>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</si>
  <si>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</si>
  <si>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</si>
  <si>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</si>
  <si>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</si>
  <si>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</si>
  <si>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</si>
  <si>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</si>
  <si>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</si>
  <si>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</si>
  <si>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</si>
  <si>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</si>
  <si>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</si>
  <si>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</si>
  <si>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</si>
  <si>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</si>
  <si>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</si>
  <si>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</si>
  <si>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</si>
  <si>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</si>
  <si>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</si>
  <si>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</si>
  <si>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</si>
  <si>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</si>
  <si>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</si>
  <si>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</si>
  <si>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</si>
  <si>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</si>
  <si>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</si>
  <si>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</si>
  <si>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</si>
  <si>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</si>
  <si>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</si>
  <si>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</si>
  <si>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</si>
  <si>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</si>
  <si>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</si>
  <si>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</si>
  <si>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</si>
  <si>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</si>
  <si>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</si>
  <si>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</si>
  <si>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</si>
  <si>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</si>
  <si>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</si>
  <si>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</si>
  <si>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</si>
  <si>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</si>
  <si>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</si>
  <si>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</si>
  <si>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</si>
  <si>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</si>
  <si>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</si>
  <si>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</si>
  <si>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</si>
  <si>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</si>
  <si>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</si>
  <si>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</si>
  <si>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</si>
  <si>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</si>
  <si>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</si>
  <si>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</si>
  <si>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</si>
  <si>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</si>
  <si>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</si>
  <si>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</si>
  <si>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</si>
  <si>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</si>
  <si>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</si>
  <si>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</si>
  <si>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</si>
  <si>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</si>
  <si>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</si>
  <si>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</si>
  <si>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</si>
  <si>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</si>
  <si>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</si>
  <si>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</si>
  <si>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</si>
  <si>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</si>
  <si>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</si>
  <si>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</si>
  <si>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</si>
  <si>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</si>
  <si>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</si>
  <si>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</si>
  <si>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</si>
  <si>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</si>
  <si>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</si>
  <si>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</si>
  <si>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</si>
  <si>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</si>
  <si>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</si>
  <si>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</si>
  <si>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</si>
  <si>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</si>
  <si>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</si>
  <si>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</si>
  <si>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</si>
  <si>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</si>
  <si>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</si>
  <si>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</si>
  <si>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</si>
  <si>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</si>
  <si>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</si>
  <si>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</si>
  <si>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</si>
  <si>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</si>
  <si>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</si>
  <si>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</si>
  <si>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</si>
  <si>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</si>
  <si>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</si>
  <si>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</si>
  <si>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</si>
  <si>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</si>
  <si>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</si>
  <si>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</si>
  <si>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</si>
  <si>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</si>
  <si>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</si>
  <si>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</si>
  <si>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</si>
  <si>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</si>
  <si>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</si>
  <si>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</si>
  <si>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</si>
  <si>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</si>
  <si>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</si>
  <si>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</si>
  <si>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</si>
  <si>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</si>
  <si>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</si>
  <si>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</si>
  <si>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</si>
  <si>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</si>
  <si>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</si>
  <si>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</si>
  <si>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</si>
  <si>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</si>
  <si>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</si>
  <si>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</si>
  <si>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</si>
  <si>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</si>
  <si>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</si>
  <si>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</si>
  <si>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</si>
  <si>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</si>
  <si>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</si>
  <si>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</si>
  <si>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</si>
  <si>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</si>
  <si>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</si>
  <si>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</si>
  <si>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</si>
  <si>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</si>
  <si>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</si>
  <si>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</si>
  <si>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</si>
  <si>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</si>
  <si>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</si>
  <si>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</si>
  <si>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</si>
  <si>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</si>
  <si>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</si>
  <si>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</si>
  <si>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</si>
  <si>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</si>
  <si>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</si>
  <si>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</si>
  <si>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</si>
  <si>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</si>
  <si>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</si>
  <si>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</si>
  <si>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</si>
  <si>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</si>
  <si>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</si>
  <si>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</si>
  <si>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</si>
  <si>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</si>
  <si>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</si>
  <si>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</si>
  <si>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</si>
  <si>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</si>
  <si>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</si>
  <si>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</si>
  <si>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</si>
  <si>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</si>
  <si>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</si>
  <si>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</si>
  <si>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</si>
  <si>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</si>
  <si>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</si>
  <si>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</si>
  <si>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</si>
  <si>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</si>
  <si>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</si>
  <si>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</si>
  <si>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</si>
  <si>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</si>
  <si>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</si>
  <si>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</si>
  <si>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</si>
  <si>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</si>
  <si>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</si>
  <si>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</si>
  <si>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</si>
  <si>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</si>
  <si>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</si>
  <si>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</si>
  <si>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</si>
  <si>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</si>
  <si>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</si>
  <si>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</si>
  <si>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</si>
  <si>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</si>
  <si>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</si>
  <si>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</si>
  <si>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</si>
  <si>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</si>
  <si>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</si>
  <si>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</si>
  <si>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</si>
  <si>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</si>
  <si>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</si>
  <si>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</si>
  <si>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</si>
  <si>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</si>
  <si>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</si>
  <si>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</si>
  <si>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</si>
  <si>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</si>
  <si>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</si>
  <si>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</si>
  <si>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</si>
  <si>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</si>
  <si>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</si>
  <si>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</si>
  <si>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</si>
  <si>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</si>
  <si>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</si>
  <si>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</si>
  <si>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</si>
  <si>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</si>
  <si>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</si>
  <si>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</si>
  <si>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</si>
  <si>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</si>
  <si>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</si>
  <si>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</si>
  <si>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</si>
  <si>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</si>
  <si>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</si>
  <si>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</si>
  <si>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</si>
  <si>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</si>
  <si>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</si>
  <si>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</si>
  <si>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</si>
  <si>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</si>
  <si>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</si>
  <si>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</si>
  <si>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</si>
  <si>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</si>
  <si>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</si>
  <si>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</si>
  <si>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</si>
  <si>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</si>
  <si>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</si>
  <si>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</si>
  <si>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</si>
  <si>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</si>
  <si>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</si>
  <si>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</si>
  <si>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</si>
  <si>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</si>
  <si>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</si>
  <si>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</si>
  <si>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</si>
  <si>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</si>
  <si>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</si>
  <si>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</si>
  <si>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</si>
  <si>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</si>
  <si>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</si>
  <si>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</si>
  <si>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</si>
  <si>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</si>
  <si>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</si>
  <si>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</si>
  <si>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</si>
  <si>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</si>
  <si>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</si>
  <si>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</si>
  <si>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</si>
  <si>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</si>
  <si>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</si>
  <si>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</si>
  <si>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</si>
  <si>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</si>
  <si>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</si>
  <si>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</si>
  <si>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</si>
  <si>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</si>
  <si>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</si>
  <si>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</si>
  <si>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</si>
  <si>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</si>
  <si>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</si>
  <si>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</si>
  <si>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</si>
  <si>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</si>
  <si>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</si>
  <si>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</si>
  <si>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</si>
  <si>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</si>
  <si>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</si>
  <si>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</si>
  <si>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</si>
  <si>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</si>
  <si>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</si>
  <si>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</si>
  <si>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</si>
  <si>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</si>
  <si>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</si>
  <si>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</si>
  <si>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</si>
  <si>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</si>
  <si>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</si>
  <si>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</si>
  <si>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</si>
  <si>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</si>
  <si>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</si>
  <si>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</si>
  <si>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</si>
  <si>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</si>
  <si>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</si>
  <si>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</si>
  <si>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</si>
  <si>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</si>
  <si>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</si>
  <si>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</si>
  <si>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</si>
  <si>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</si>
  <si>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</si>
  <si>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</si>
  <si>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</si>
  <si>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</si>
  <si>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</si>
  <si>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</si>
  <si>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</si>
  <si>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</si>
  <si>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</si>
  <si>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</si>
  <si>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</si>
  <si>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</si>
  <si>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</si>
  <si>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</si>
  <si>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</si>
  <si>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</si>
  <si>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</si>
  <si>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</si>
  <si>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</si>
  <si>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</si>
  <si>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</si>
  <si>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</si>
  <si>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</si>
  <si>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</si>
  <si>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</si>
  <si>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</si>
  <si>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</si>
  <si>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</si>
  <si>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</si>
  <si>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</si>
  <si>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</si>
  <si>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</si>
  <si>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</si>
  <si>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</si>
  <si>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</si>
  <si>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</si>
  <si>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</si>
  <si>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</si>
  <si>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</si>
  <si>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</si>
  <si>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</si>
  <si>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</si>
  <si>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</si>
  <si>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</si>
  <si>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</si>
  <si>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</si>
  <si>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</si>
  <si>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</si>
  <si>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</si>
  <si>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</si>
  <si>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</si>
  <si>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</si>
  <si>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</si>
  <si>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</si>
  <si>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</si>
  <si>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</si>
  <si>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</si>
  <si>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</si>
  <si>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</si>
  <si>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</si>
  <si>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</si>
  <si>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</si>
  <si>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</si>
  <si>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</si>
  <si>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</si>
  <si>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</si>
  <si>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</si>
  <si>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</si>
  <si>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</si>
  <si>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</si>
  <si>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</si>
  <si>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</si>
  <si>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</si>
  <si>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</si>
  <si>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</si>
  <si>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</si>
  <si>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</si>
  <si>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</si>
  <si>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</si>
  <si>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</si>
  <si>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</si>
  <si>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</si>
  <si>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</si>
  <si>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</si>
  <si>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</si>
  <si>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</si>
  <si>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</si>
  <si>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</si>
  <si>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</si>
  <si>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</si>
  <si>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</si>
  <si>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</si>
  <si>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</si>
  <si>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</si>
  <si>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</si>
  <si>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</si>
  <si>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</si>
  <si>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</si>
  <si>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</si>
  <si>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</si>
  <si>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</si>
  <si>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</si>
  <si>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</si>
  <si>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</si>
  <si>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</si>
  <si>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</si>
  <si>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</si>
  <si>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</si>
  <si>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</si>
  <si>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</si>
  <si>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</si>
  <si>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</si>
  <si>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</si>
  <si>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</si>
  <si>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</si>
  <si>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</si>
  <si>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</si>
  <si>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</si>
  <si>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</si>
  <si>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</si>
  <si>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</si>
  <si>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</si>
  <si>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</si>
  <si>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</si>
  <si>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</si>
  <si>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</si>
  <si>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</si>
  <si>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</si>
  <si>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</si>
  <si>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</si>
  <si>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</si>
  <si>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</si>
  <si>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</si>
  <si>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</si>
  <si>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</si>
  <si>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</si>
  <si>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</si>
  <si>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</si>
  <si>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</si>
  <si>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</si>
  <si>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</si>
  <si>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</si>
  <si>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</si>
  <si>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</si>
  <si>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</si>
  <si>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</si>
  <si>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</si>
  <si>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</si>
  <si>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</si>
  <si>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</si>
  <si>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</si>
  <si>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</si>
  <si>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</si>
  <si>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</si>
  <si>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</si>
  <si>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</si>
  <si>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</si>
  <si>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</si>
  <si>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</si>
  <si>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</si>
  <si>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</si>
  <si>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</si>
  <si>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</si>
  <si>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</si>
  <si>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</si>
  <si>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</si>
  <si>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</si>
  <si>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</si>
  <si>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</si>
  <si>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</si>
  <si>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</si>
  <si>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</si>
  <si>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</si>
  <si>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</si>
  <si>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</si>
  <si>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</si>
  <si>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</si>
  <si>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</si>
  <si>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</si>
  <si>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</si>
  <si>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</si>
  <si>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</si>
  <si>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</si>
  <si>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</si>
  <si>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</si>
  <si>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</si>
  <si>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</si>
  <si>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</si>
  <si>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</si>
  <si>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</si>
  <si>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</si>
  <si>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</si>
  <si>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</si>
  <si>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</si>
  <si>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</si>
  <si>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</si>
  <si>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</si>
  <si>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</si>
  <si>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</si>
  <si>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</si>
  <si>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</si>
  <si>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</si>
  <si>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</si>
  <si>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</si>
  <si>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</si>
  <si>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</si>
  <si>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</si>
  <si>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</si>
  <si>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</si>
  <si>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</si>
  <si>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</si>
  <si>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</si>
  <si>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</si>
  <si>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</si>
  <si>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</si>
  <si>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</si>
  <si>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</si>
  <si>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</si>
  <si>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</si>
  <si>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</si>
  <si>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</si>
  <si>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</si>
  <si>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</si>
  <si>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</si>
  <si>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</si>
  <si>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</si>
  <si>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</si>
  <si>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</si>
  <si>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</si>
  <si>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</si>
  <si>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</si>
  <si>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</si>
  <si>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</si>
  <si>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</si>
  <si>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</si>
  <si>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</si>
  <si>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</si>
  <si>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</si>
  <si>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</si>
  <si>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</si>
  <si>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</si>
  <si>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</si>
  <si>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</si>
  <si>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</si>
  <si>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</si>
  <si>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</si>
  <si>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</si>
  <si>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</si>
  <si>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</si>
  <si>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</si>
  <si>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</si>
  <si>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</si>
  <si>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</si>
  <si>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</si>
  <si>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</si>
  <si>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</si>
  <si>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</si>
  <si>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</si>
  <si>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</si>
  <si>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</si>
  <si>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</si>
  <si>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</si>
  <si>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</si>
  <si>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</si>
  <si>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</si>
  <si>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</si>
  <si>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</si>
  <si>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</si>
  <si>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</si>
  <si>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</si>
  <si>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</si>
  <si>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</si>
  <si>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</si>
  <si>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</si>
  <si>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</si>
  <si>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</si>
  <si>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</si>
  <si>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</si>
  <si>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</si>
  <si>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</si>
  <si>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</si>
  <si>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</si>
  <si>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</si>
  <si>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</si>
  <si>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</si>
  <si>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</si>
  <si>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</si>
  <si>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</si>
  <si>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</si>
  <si>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</si>
  <si>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</si>
  <si>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</si>
  <si>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</si>
  <si>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</si>
  <si>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</si>
  <si>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</si>
  <si>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</si>
  <si>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</si>
  <si>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</si>
  <si>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</si>
  <si>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</si>
  <si>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</si>
  <si>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</si>
  <si>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</si>
  <si>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</si>
  <si>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</si>
  <si>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</si>
  <si>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</si>
  <si>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</si>
  <si>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</si>
  <si>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</si>
  <si>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</si>
  <si>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</si>
  <si>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</si>
  <si>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</si>
  <si>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</si>
  <si>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</si>
  <si>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</si>
  <si>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</si>
  <si>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</si>
  <si>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</si>
  <si>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</si>
  <si>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</si>
  <si>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</si>
  <si>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</si>
  <si>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</si>
  <si>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</si>
  <si>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</si>
  <si>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</si>
  <si>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</si>
  <si>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</si>
  <si>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</si>
  <si>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</si>
  <si>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</si>
  <si>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</si>
  <si>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</si>
  <si>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</si>
  <si>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</si>
  <si>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</si>
  <si>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</si>
  <si>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</si>
  <si>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</si>
  <si>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</si>
  <si>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</si>
  <si>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</si>
  <si>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</si>
  <si>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</si>
  <si>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</si>
  <si>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</si>
  <si>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</si>
  <si>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</si>
  <si>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</si>
  <si>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</si>
  <si>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</si>
  <si>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</si>
  <si>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</si>
  <si>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</si>
  <si>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</si>
  <si>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</si>
  <si>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</si>
  <si>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</si>
  <si>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</si>
  <si>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</si>
  <si>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</si>
  <si>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</si>
  <si>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</si>
  <si>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</si>
  <si>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</si>
  <si>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</si>
  <si>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</si>
  <si>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</si>
  <si>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</si>
  <si>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</si>
  <si>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</si>
  <si>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</si>
  <si>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</si>
  <si>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</si>
  <si>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</si>
  <si>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</si>
  <si>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</si>
  <si>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</si>
  <si>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</si>
  <si>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</si>
  <si>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</si>
  <si>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</si>
  <si>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</si>
  <si>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</si>
  <si>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</si>
  <si>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</si>
  <si>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</si>
  <si>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</si>
  <si>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</si>
  <si>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</si>
  <si>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</si>
  <si>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</si>
  <si>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</si>
  <si>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</si>
  <si>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</si>
  <si>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</si>
  <si>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</si>
  <si>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</si>
  <si>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</si>
  <si>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</si>
  <si>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</si>
  <si>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</si>
  <si>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</si>
  <si>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</si>
  <si>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</si>
  <si>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</si>
  <si>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</si>
  <si>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</si>
  <si>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</si>
  <si>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</si>
  <si>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</si>
  <si>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</si>
  <si>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</si>
  <si>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</si>
  <si>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</si>
  <si>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</si>
  <si>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</si>
  <si>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</si>
  <si>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</si>
  <si>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</si>
  <si>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</si>
  <si>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</si>
  <si>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</si>
  <si>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</si>
  <si>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</si>
  <si>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</si>
  <si>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</si>
  <si>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</si>
  <si>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</si>
  <si>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</si>
  <si>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</si>
  <si>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</si>
  <si>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</si>
  <si>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</si>
  <si>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</si>
  <si>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</si>
  <si>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</si>
  <si>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</si>
  <si>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</si>
  <si>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</si>
  <si>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</si>
  <si>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</si>
  <si>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</si>
  <si>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</si>
  <si>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</si>
  <si>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</si>
  <si>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</si>
  <si>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</si>
  <si>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</si>
  <si>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</si>
  <si>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</si>
  <si>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</si>
  <si>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</si>
  <si>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</si>
  <si>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</si>
  <si>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</si>
  <si>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</si>
  <si>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</si>
  <si>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</si>
  <si>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</si>
  <si>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</si>
  <si>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</si>
  <si>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</si>
  <si>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</si>
  <si>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</si>
  <si>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</si>
  <si>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</si>
  <si>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</si>
  <si>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</si>
  <si>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</si>
  <si>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</si>
  <si>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</si>
  <si>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</si>
  <si>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</si>
  <si>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</si>
  <si>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</si>
  <si>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</si>
  <si>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</si>
  <si>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</si>
  <si>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</si>
  <si>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</si>
  <si>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</si>
  <si>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</si>
  <si>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</si>
  <si>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</si>
  <si>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</si>
  <si>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</si>
  <si>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</si>
  <si>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</si>
  <si>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</si>
  <si>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</si>
  <si>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</si>
  <si>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</si>
  <si>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</si>
  <si>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</si>
  <si>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</si>
  <si>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</si>
  <si>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</si>
  <si>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</si>
  <si>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</si>
  <si>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</si>
  <si>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</si>
  <si>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</si>
  <si>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</si>
  <si>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</si>
  <si>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</si>
  <si>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</si>
  <si>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</si>
  <si>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</si>
  <si>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</si>
  <si>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</si>
  <si>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</si>
  <si>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</si>
  <si>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</si>
  <si>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</si>
  <si>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</si>
  <si>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</si>
  <si>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</si>
  <si>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</si>
  <si>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</si>
  <si>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</si>
  <si>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</si>
  <si>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</si>
  <si>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</si>
  <si>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</si>
  <si>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</si>
  <si>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</si>
  <si>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</si>
  <si>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</si>
  <si>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</si>
  <si>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</si>
  <si>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</si>
  <si>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</si>
  <si>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</si>
  <si>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</si>
  <si>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</si>
  <si>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</si>
  <si>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</si>
  <si>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</si>
  <si>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</si>
  <si>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</si>
  <si>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</si>
  <si>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</si>
  <si>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</si>
  <si>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</si>
  <si>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</si>
  <si>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</si>
  <si>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</si>
  <si>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</si>
  <si>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</si>
  <si>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</si>
  <si>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</si>
  <si>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</si>
  <si>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</si>
  <si>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</si>
  <si>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</si>
  <si>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</si>
  <si>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</si>
  <si>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</si>
  <si>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</si>
  <si>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</si>
  <si>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</si>
  <si>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</si>
  <si>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</si>
  <si>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</si>
  <si>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</si>
  <si>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</si>
  <si>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</si>
  <si>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</si>
  <si>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</si>
  <si>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</si>
  <si>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</si>
  <si>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</si>
  <si>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</si>
  <si>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</si>
  <si>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</si>
  <si>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</si>
  <si>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</si>
  <si>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</si>
  <si>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</si>
  <si>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</si>
  <si>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</si>
  <si>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</si>
  <si>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</si>
  <si>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</si>
  <si>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</si>
  <si>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</si>
  <si>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</si>
  <si>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</si>
  <si>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</si>
  <si>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</si>
  <si>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</si>
  <si>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</si>
  <si>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</si>
  <si>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</si>
  <si>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</si>
  <si>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</si>
  <si>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</si>
  <si>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</si>
  <si>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</si>
  <si>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</si>
  <si>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</si>
  <si>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</si>
  <si>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</si>
  <si>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</si>
  <si>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</si>
  <si>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</si>
  <si>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</si>
  <si>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</si>
  <si>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</si>
  <si>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</si>
  <si>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</si>
  <si>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</si>
  <si>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</si>
  <si>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</si>
  <si>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</si>
  <si>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</si>
  <si>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</si>
  <si>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</si>
  <si>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</si>
  <si>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</si>
  <si>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</si>
  <si>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</si>
  <si>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</si>
  <si>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</si>
  <si>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</si>
  <si>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</si>
  <si>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</si>
  <si>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</si>
  <si>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</si>
  <si>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</si>
  <si>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</si>
  <si>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</si>
  <si>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</si>
  <si>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</si>
  <si>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</si>
  <si>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</si>
  <si>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</si>
  <si>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</si>
  <si>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</si>
  <si>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</si>
  <si>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</si>
  <si>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</si>
  <si>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</si>
  <si>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</si>
  <si>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</si>
  <si>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</si>
  <si>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</si>
  <si>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</si>
  <si>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</si>
  <si>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</si>
  <si>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</si>
  <si>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</si>
  <si>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</si>
  <si>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</si>
  <si>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</si>
  <si>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</si>
  <si>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</si>
  <si>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</si>
  <si>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</si>
  <si>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</si>
  <si>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</si>
  <si>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</si>
  <si>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</si>
  <si>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</si>
  <si>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</si>
  <si>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</si>
  <si>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</si>
  <si>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</si>
  <si>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</si>
  <si>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</si>
  <si>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</si>
  <si>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</si>
  <si>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</si>
  <si>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</si>
  <si>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</si>
  <si>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</si>
  <si>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</si>
  <si>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</si>
  <si>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</si>
  <si>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</si>
  <si>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</si>
  <si>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</si>
  <si>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</si>
  <si>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</si>
  <si>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</si>
  <si>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</si>
  <si>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</si>
  <si>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</si>
  <si>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</si>
  <si>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</si>
  <si>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</si>
  <si>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</si>
  <si>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</si>
  <si>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</si>
  <si>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</si>
  <si>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</si>
  <si>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</si>
  <si>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</si>
  <si>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</si>
  <si>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</si>
  <si>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</si>
  <si>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</si>
  <si>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</si>
  <si>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</si>
  <si>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</si>
  <si>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</si>
  <si>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</si>
  <si>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</si>
  <si>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</si>
  <si>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</si>
  <si>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</si>
  <si>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</si>
  <si>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</si>
  <si>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</si>
  <si>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</si>
  <si>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</si>
  <si>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</si>
  <si>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</si>
  <si>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</si>
  <si>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</si>
  <si>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</si>
  <si>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</si>
  <si>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</si>
  <si>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</si>
  <si>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</si>
  <si>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</si>
  <si>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</si>
  <si>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</si>
  <si>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</si>
  <si>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</si>
  <si>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</si>
  <si>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</si>
  <si>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</si>
  <si>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</si>
  <si>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</si>
  <si>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</si>
  <si>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</si>
  <si>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</si>
  <si>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</si>
  <si>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</si>
  <si>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</si>
  <si>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</si>
  <si>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</si>
  <si>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</si>
  <si>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</si>
  <si>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</si>
  <si>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</si>
  <si>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</si>
  <si>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</si>
  <si>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</si>
  <si>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</si>
  <si>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</si>
  <si>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</si>
  <si>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</si>
  <si>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</si>
  <si>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</si>
  <si>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</si>
  <si>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</si>
  <si>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</si>
  <si>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</si>
  <si>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</si>
  <si>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</si>
  <si>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</si>
  <si>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</si>
  <si>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</si>
  <si>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</si>
  <si>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</si>
  <si>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</si>
  <si>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</si>
  <si>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</si>
  <si>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</si>
  <si>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</si>
  <si>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</si>
  <si>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</si>
  <si>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</si>
  <si>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</si>
  <si>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</si>
  <si>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</si>
  <si>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</si>
  <si>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</si>
  <si>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</si>
  <si>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</si>
  <si>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</si>
  <si>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</si>
  <si>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</si>
  <si>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</si>
  <si>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</si>
  <si>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</si>
  <si>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</si>
  <si>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</si>
  <si>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</si>
  <si>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</si>
  <si>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</si>
  <si>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</si>
  <si>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</si>
  <si>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</si>
  <si>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</si>
  <si>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</si>
  <si>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</si>
  <si>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</si>
  <si>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</si>
  <si>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</si>
  <si>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</si>
  <si>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</si>
  <si>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</si>
  <si>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</si>
  <si>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</si>
  <si>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</si>
  <si>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</si>
  <si>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</si>
  <si>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</si>
  <si>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</si>
  <si>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</si>
  <si>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</si>
  <si>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</si>
  <si>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</si>
  <si>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</si>
  <si>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</si>
  <si>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</si>
  <si>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</si>
  <si>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</si>
  <si>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</si>
  <si>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</si>
  <si>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</si>
  <si>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</si>
  <si>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</si>
  <si>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</si>
  <si>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</si>
  <si>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</si>
  <si>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</si>
  <si>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</si>
  <si>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</si>
  <si>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</si>
  <si>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</si>
  <si>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</si>
  <si>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</si>
  <si>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</si>
  <si>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</si>
  <si>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</si>
  <si>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</si>
  <si>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</si>
  <si>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</si>
  <si>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</si>
  <si>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</si>
  <si>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</si>
  <si>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</si>
  <si>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</si>
  <si>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</si>
  <si>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</si>
  <si>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</si>
  <si>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</si>
  <si>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</si>
  <si>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</si>
  <si>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</si>
  <si>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</si>
  <si>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</si>
  <si>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</si>
  <si>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</si>
  <si>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</si>
  <si>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</si>
  <si>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</si>
  <si>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</si>
  <si>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</si>
  <si>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</si>
  <si>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</si>
  <si>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</si>
  <si>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</si>
  <si>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</si>
  <si>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</si>
  <si>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</si>
  <si>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</si>
  <si>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</si>
  <si>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</si>
  <si>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</si>
  <si>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</si>
  <si>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</si>
  <si>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</si>
  <si>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</si>
  <si>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</si>
  <si>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</si>
  <si>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</si>
  <si>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</si>
  <si>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</si>
  <si>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</si>
  <si>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</si>
  <si>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</si>
  <si>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</si>
  <si>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</si>
  <si>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</si>
  <si>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</si>
  <si>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</si>
  <si>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</si>
  <si>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</si>
  <si>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</si>
  <si>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</si>
  <si>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</si>
  <si>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</si>
  <si>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</si>
  <si>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</si>
  <si>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</si>
  <si>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</si>
  <si>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</si>
  <si>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</si>
  <si>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</si>
  <si>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</si>
  <si>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</si>
  <si>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</si>
  <si>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</si>
  <si>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</si>
  <si>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</si>
  <si>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</si>
  <si>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</si>
  <si>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</si>
  <si>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</si>
  <si>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</si>
  <si>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</si>
  <si>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</si>
  <si>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</si>
  <si>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</si>
  <si>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</si>
  <si>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</si>
  <si>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</si>
  <si>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</si>
  <si>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</si>
  <si>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</si>
  <si>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</si>
  <si>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</si>
  <si>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</si>
  <si>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</si>
  <si>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</si>
  <si>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</si>
  <si>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</si>
  <si>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</si>
  <si>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</si>
  <si>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</si>
  <si>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</si>
  <si>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</si>
  <si>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</si>
  <si>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</si>
  <si>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</si>
  <si>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</si>
  <si>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</si>
  <si>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</si>
  <si>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</si>
  <si>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</si>
  <si>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</si>
  <si>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</si>
  <si>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</si>
  <si>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</si>
  <si>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</si>
  <si>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</si>
  <si>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</si>
  <si>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</si>
  <si>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</si>
  <si>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</si>
  <si>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</si>
  <si>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</si>
  <si>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</si>
  <si>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</si>
  <si>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</si>
  <si>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</si>
  <si>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</si>
  <si>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</si>
  <si>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</si>
  <si>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</si>
  <si>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</si>
  <si>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</si>
  <si>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</si>
  <si>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</si>
  <si>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</si>
  <si>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</si>
  <si>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</si>
  <si>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</si>
  <si>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</si>
  <si>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</si>
  <si>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</si>
  <si>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</si>
  <si>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</si>
  <si>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</si>
  <si>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</si>
  <si>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</si>
  <si>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</si>
  <si>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</si>
  <si>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</si>
  <si>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</si>
  <si>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</si>
  <si>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</si>
  <si>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</si>
  <si>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</si>
  <si>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</si>
  <si>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</si>
  <si>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</si>
  <si>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</si>
  <si>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</si>
  <si>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</si>
  <si>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</si>
  <si>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</si>
  <si>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</si>
  <si>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</si>
  <si>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</si>
  <si>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</si>
  <si>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</si>
  <si>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</si>
  <si>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</si>
  <si>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</si>
  <si>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</si>
  <si>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</si>
  <si>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</si>
  <si>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</si>
  <si>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</si>
  <si>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</si>
  <si>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</si>
  <si>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</si>
  <si>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</si>
  <si>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</si>
  <si>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</si>
  <si>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</si>
  <si>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</si>
  <si>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</si>
  <si>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</si>
  <si>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</si>
  <si>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</si>
  <si>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</si>
  <si>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</si>
  <si>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</si>
  <si>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</si>
  <si>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</si>
  <si>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</si>
  <si>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</si>
  <si>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</si>
  <si>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</si>
  <si>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</si>
  <si>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</si>
  <si>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</si>
  <si>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</si>
  <si>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</si>
  <si>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</si>
  <si>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</si>
  <si>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</si>
  <si>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</si>
  <si>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</si>
  <si>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</si>
  <si>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</si>
  <si>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</si>
  <si>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</si>
  <si>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</si>
  <si>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</si>
  <si>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</si>
  <si>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</si>
  <si>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</si>
  <si>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</si>
  <si>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</si>
  <si>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</si>
  <si>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</si>
  <si>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</si>
  <si>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</si>
  <si>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</si>
  <si>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</si>
  <si>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</si>
  <si>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</si>
  <si>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</si>
  <si>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</si>
  <si>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</si>
  <si>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</si>
  <si>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</si>
  <si>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</si>
  <si>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</si>
  <si>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</si>
  <si>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</si>
  <si>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</si>
  <si>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</si>
  <si>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</si>
  <si>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</si>
  <si>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</si>
  <si>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</si>
  <si>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</si>
  <si>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</si>
  <si>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</si>
  <si>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</si>
  <si>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</si>
  <si>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</si>
  <si>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</si>
  <si>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</si>
  <si>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</si>
  <si>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</si>
  <si>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</si>
  <si>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</si>
  <si>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</si>
  <si>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</si>
  <si>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</si>
  <si>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</si>
  <si>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</si>
  <si>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</si>
  <si>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</si>
  <si>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</si>
  <si>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</si>
  <si>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</si>
  <si>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</si>
  <si>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</si>
  <si>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</si>
  <si>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</si>
  <si>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</si>
  <si>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</si>
  <si>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</si>
  <si>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</si>
  <si>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</si>
  <si>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</si>
  <si>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</si>
  <si>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</si>
  <si>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</si>
  <si>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</si>
  <si>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</si>
  <si>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</si>
  <si>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</si>
  <si>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</si>
  <si>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</si>
  <si>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</si>
  <si>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</si>
  <si>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</si>
  <si>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</si>
  <si>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</si>
  <si>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</si>
  <si>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</si>
  <si>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</si>
  <si>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</si>
  <si>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</si>
  <si>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</si>
  <si>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</si>
  <si>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</si>
  <si>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</si>
  <si>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</si>
  <si>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</si>
  <si>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</si>
  <si>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</si>
  <si>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</si>
  <si>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</si>
  <si>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</si>
  <si>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</si>
  <si>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</si>
  <si>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</si>
  <si>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</si>
  <si>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</si>
  <si>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</si>
  <si>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</si>
  <si>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</si>
  <si>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</si>
  <si>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</si>
  <si>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</si>
  <si>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</si>
  <si>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</si>
  <si>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</si>
  <si>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</si>
  <si>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</si>
  <si>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</si>
  <si>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</si>
  <si>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</si>
  <si>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</si>
  <si>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</si>
  <si>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</si>
  <si>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</si>
  <si>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</si>
  <si>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</si>
  <si>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</si>
  <si>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</si>
  <si>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</si>
  <si>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</si>
  <si>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</si>
  <si>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</si>
  <si>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</si>
  <si>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</si>
  <si>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</si>
  <si>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</si>
  <si>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</si>
  <si>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</si>
  <si>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</si>
  <si>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</si>
  <si>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</si>
  <si>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</si>
  <si>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</si>
  <si>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</si>
  <si>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</si>
  <si>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</si>
  <si>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</si>
  <si>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</si>
  <si>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</si>
  <si>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</si>
  <si>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</si>
  <si>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</si>
  <si>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</si>
  <si>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</si>
  <si>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</si>
  <si>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</si>
  <si>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</si>
  <si>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</si>
  <si>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</si>
  <si>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</si>
  <si>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</si>
  <si>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</si>
  <si>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</si>
  <si>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</si>
  <si>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</si>
  <si>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</si>
  <si>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</si>
  <si>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</si>
  <si>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</si>
  <si>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</si>
  <si>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</si>
  <si>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</si>
  <si>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</si>
  <si>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</si>
  <si>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</si>
  <si>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</si>
  <si>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</si>
  <si>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</si>
  <si>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</si>
  <si>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</si>
  <si>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</si>
  <si>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</si>
  <si>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</si>
  <si>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</si>
  <si>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</si>
  <si>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</si>
  <si>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</si>
  <si>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</si>
  <si>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</si>
  <si>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</si>
  <si>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</si>
  <si>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</si>
  <si>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</si>
  <si>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</si>
  <si>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</si>
  <si>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</si>
  <si>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</si>
  <si>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</si>
  <si>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</si>
  <si>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</si>
  <si>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</si>
  <si>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</si>
  <si>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</si>
  <si>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</si>
  <si>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</si>
  <si>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</si>
  <si>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</si>
  <si>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</si>
  <si>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</si>
  <si>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</si>
  <si>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</si>
  <si>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</si>
  <si>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</si>
  <si>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</si>
  <si>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</si>
  <si>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</si>
  <si>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</si>
  <si>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</si>
  <si>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</si>
  <si>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</si>
  <si>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</si>
  <si>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</si>
  <si>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</si>
  <si>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</si>
  <si>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</si>
  <si>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</si>
  <si>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</si>
  <si>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</si>
  <si>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</si>
  <si>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</si>
  <si>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</si>
  <si>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</si>
  <si>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</si>
  <si>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</si>
  <si>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</si>
  <si>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</si>
  <si>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</si>
  <si>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</si>
  <si>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</si>
  <si>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</si>
  <si>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</si>
  <si>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</si>
  <si>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</si>
  <si>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</si>
  <si>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</si>
  <si>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</si>
  <si>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</si>
  <si>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</si>
  <si>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</si>
  <si>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</si>
  <si>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</si>
  <si>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</si>
  <si>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</si>
  <si>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</si>
  <si>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</si>
  <si>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</si>
  <si>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</si>
  <si>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</si>
  <si>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</si>
  <si>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</si>
  <si>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</si>
  <si>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</si>
  <si>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</si>
  <si>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</si>
  <si>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</si>
  <si>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</si>
  <si>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</si>
  <si>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</si>
  <si>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</si>
  <si>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</si>
  <si>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</si>
  <si>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</si>
  <si>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</si>
  <si>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</si>
  <si>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</si>
  <si>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</si>
  <si>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</si>
  <si>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</si>
  <si>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</si>
  <si>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</si>
  <si>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</si>
  <si>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</si>
  <si>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</si>
  <si>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</si>
  <si>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</si>
  <si>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</si>
  <si>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</si>
  <si>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</si>
  <si>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</si>
  <si>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</si>
  <si>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</si>
  <si>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</si>
  <si>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</si>
  <si>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</si>
  <si>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</si>
  <si>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</si>
  <si>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</si>
  <si>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</si>
  <si>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</si>
  <si>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</si>
  <si>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</si>
  <si>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</si>
  <si>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</si>
  <si>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</si>
  <si>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</si>
  <si>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</si>
  <si>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</si>
  <si>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</si>
  <si>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</si>
  <si>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</si>
  <si>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</si>
  <si>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</si>
  <si>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</si>
  <si>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</si>
  <si>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</si>
  <si>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</si>
  <si>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</si>
  <si>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</si>
  <si>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</si>
  <si>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</si>
  <si>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</si>
  <si>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</si>
  <si>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</si>
  <si>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</si>
  <si>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</si>
  <si>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</si>
  <si>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</si>
  <si>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</si>
  <si>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</si>
  <si>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</si>
  <si>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</si>
  <si>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</si>
  <si>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</si>
  <si>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</si>
  <si>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</si>
  <si>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</si>
  <si>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</si>
  <si>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</si>
  <si>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</si>
  <si>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</si>
  <si>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</si>
  <si>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</si>
  <si>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</si>
  <si>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</si>
  <si>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</si>
  <si>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</si>
  <si>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</si>
  <si>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</si>
  <si>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</si>
  <si>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</si>
  <si>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</si>
  <si>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</si>
  <si>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</si>
  <si>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</si>
  <si>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</si>
  <si>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</si>
  <si>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</si>
  <si>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</si>
  <si>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</si>
  <si>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</si>
  <si>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</si>
  <si>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</si>
  <si>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</si>
  <si>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</si>
  <si>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</si>
  <si>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</si>
  <si>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</si>
  <si>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</si>
  <si>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</si>
  <si>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</si>
  <si>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</si>
  <si>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</si>
  <si>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</si>
  <si>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</si>
  <si>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</si>
  <si>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</si>
  <si>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</si>
  <si>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</si>
  <si>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</si>
  <si>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</si>
  <si>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</si>
  <si>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</si>
  <si>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</si>
  <si>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</si>
  <si>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</si>
  <si>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</si>
  <si>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</si>
  <si>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</si>
  <si>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</si>
  <si>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</si>
  <si>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</si>
  <si>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</si>
  <si>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</si>
  <si>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</si>
  <si>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</si>
  <si>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</si>
  <si>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</si>
  <si>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</si>
  <si>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</si>
  <si>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</si>
  <si>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</si>
  <si>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</si>
  <si>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</si>
  <si>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</si>
  <si>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</si>
  <si>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</si>
  <si>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</si>
  <si>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</si>
  <si>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</si>
  <si>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</si>
  <si>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</si>
  <si>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</si>
  <si>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</si>
  <si>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</si>
  <si>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</si>
  <si>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</si>
  <si>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</si>
  <si>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</si>
  <si>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</si>
  <si>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</si>
  <si>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</si>
  <si>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</si>
  <si>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</si>
  <si>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</si>
  <si>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</si>
  <si>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</si>
  <si>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</si>
  <si>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</si>
  <si>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</si>
  <si>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</si>
  <si>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</si>
  <si>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</si>
  <si>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</si>
  <si>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</si>
  <si>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</si>
  <si>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</si>
  <si>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</si>
  <si>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</si>
  <si>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</si>
  <si>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</si>
  <si>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</si>
  <si>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</si>
  <si>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</si>
  <si>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</si>
  <si>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</si>
  <si>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</si>
  <si>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</si>
  <si>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</si>
  <si>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</si>
  <si>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</si>
  <si>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</si>
  <si>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</si>
  <si>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</si>
  <si>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</si>
  <si>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</si>
  <si>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</si>
  <si>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</si>
  <si>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</si>
  <si>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</si>
  <si>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</si>
  <si>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</si>
  <si>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</si>
  <si>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</si>
  <si>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</si>
  <si>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</si>
  <si>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</si>
  <si>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</si>
  <si>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</si>
  <si>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</si>
  <si>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</si>
  <si>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</si>
  <si>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</si>
  <si>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</si>
  <si>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</si>
  <si>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</si>
  <si>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</si>
  <si>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</si>
  <si>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</si>
  <si>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</si>
  <si>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</si>
  <si>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</si>
  <si>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</si>
  <si>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</si>
  <si>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</si>
  <si>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</si>
  <si>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</si>
  <si>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</si>
  <si>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</si>
  <si>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</si>
  <si>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</si>
  <si>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</si>
  <si>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</si>
  <si>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</si>
  <si>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</si>
  <si>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</si>
  <si>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</si>
  <si>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</si>
  <si>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</si>
  <si>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</si>
  <si>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</si>
  <si>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</si>
  <si>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</si>
  <si>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</si>
  <si>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</si>
  <si>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</si>
  <si>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</si>
  <si>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</si>
  <si>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</si>
  <si>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</si>
  <si>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</si>
  <si>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</si>
  <si>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</si>
  <si>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</si>
  <si>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</si>
  <si>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</si>
  <si>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</si>
  <si>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</si>
  <si>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</si>
  <si>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</si>
  <si>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</si>
  <si>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</si>
  <si>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</si>
  <si>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</si>
  <si>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</si>
  <si>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</si>
  <si>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</si>
  <si>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</si>
  <si>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</si>
  <si>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</si>
  <si>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</si>
  <si>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</si>
  <si>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</si>
  <si>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</si>
  <si>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</si>
  <si>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</si>
  <si>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</si>
  <si>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</si>
  <si>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</si>
  <si>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</si>
  <si>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</si>
  <si>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</si>
  <si>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</si>
  <si>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</si>
  <si>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</si>
  <si>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</si>
  <si>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</si>
  <si>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</si>
  <si>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</si>
  <si>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</si>
  <si>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</si>
  <si>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</si>
  <si>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</si>
  <si>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</si>
  <si>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</si>
  <si>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</si>
  <si>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</si>
  <si>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</si>
  <si>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</si>
  <si>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</si>
  <si>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</si>
  <si>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</si>
  <si>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</si>
  <si>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</si>
  <si>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</si>
  <si>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</si>
  <si>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</si>
  <si>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</si>
  <si>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</si>
  <si>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</si>
  <si>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</si>
  <si>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</si>
  <si>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</si>
  <si>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</si>
  <si>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</si>
  <si>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</si>
  <si>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</si>
  <si>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</si>
  <si>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</si>
  <si>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</si>
  <si>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</si>
  <si>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</si>
  <si>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</si>
  <si>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</si>
  <si>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</si>
  <si>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</si>
  <si>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</si>
  <si>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</si>
  <si>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</si>
  <si>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</si>
  <si>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</si>
  <si>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</si>
  <si>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</si>
  <si>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</si>
  <si>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</si>
  <si>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</si>
  <si>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</si>
  <si>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</si>
  <si>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</si>
  <si>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</si>
  <si>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</si>
  <si>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</si>
  <si>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</si>
  <si>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</si>
  <si>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</si>
  <si>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</si>
  <si>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</si>
  <si>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</si>
  <si>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</si>
  <si>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</si>
  <si>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</si>
  <si>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</si>
  <si>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</si>
  <si>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</si>
  <si>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</si>
  <si>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</si>
  <si>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</si>
  <si>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</si>
  <si>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</si>
  <si>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</si>
  <si>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</si>
  <si>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</si>
  <si>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</si>
  <si>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</si>
  <si>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</si>
  <si>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</si>
  <si>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</si>
  <si>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</si>
  <si>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</si>
  <si>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</si>
  <si>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</si>
  <si>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</si>
  <si>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</si>
  <si>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</si>
  <si>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</si>
  <si>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</si>
  <si>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</si>
  <si>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</si>
  <si>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</si>
  <si>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</si>
  <si>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</si>
  <si>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</si>
  <si>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</si>
  <si>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</si>
  <si>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</si>
  <si>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</si>
  <si>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</si>
  <si>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</si>
  <si>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</si>
  <si>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</si>
  <si>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</si>
  <si>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</si>
  <si>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</si>
  <si>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</si>
  <si>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</si>
  <si>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</si>
  <si>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</si>
  <si>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</si>
  <si>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</si>
  <si>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</si>
  <si>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</si>
  <si>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</si>
  <si>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</si>
  <si>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</si>
  <si>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</si>
  <si>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</si>
  <si>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</si>
  <si>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</si>
  <si>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</si>
  <si>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</si>
  <si>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</si>
  <si>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</si>
  <si>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</si>
  <si>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</si>
  <si>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</si>
  <si>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</si>
  <si>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</si>
  <si>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</si>
  <si>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</si>
  <si>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</si>
  <si>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</si>
  <si>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</si>
  <si>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</si>
  <si>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</si>
  <si>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</si>
  <si>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</si>
  <si>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</si>
  <si>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</si>
  <si>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</si>
  <si>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</si>
  <si>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</si>
  <si>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</si>
  <si>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</si>
  <si>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</si>
  <si>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</si>
  <si>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</si>
  <si>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</si>
  <si>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</si>
  <si>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</si>
  <si>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</si>
  <si>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</si>
  <si>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</si>
  <si>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</si>
  <si>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</si>
  <si>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</si>
  <si>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</si>
  <si>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</si>
  <si>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</si>
  <si>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</si>
  <si>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</si>
  <si>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</si>
  <si>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</si>
  <si>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</si>
  <si>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</si>
  <si>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</si>
  <si>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</si>
  <si>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</si>
  <si>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</si>
  <si>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</si>
  <si>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</si>
  <si>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</si>
  <si>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</si>
  <si>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</si>
  <si>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</si>
  <si>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</si>
  <si>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</si>
  <si>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</si>
  <si>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</si>
  <si>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</si>
  <si>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</si>
  <si>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</si>
  <si>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</si>
  <si>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</si>
  <si>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</si>
  <si>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</si>
  <si>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</si>
  <si>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</si>
  <si>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</si>
  <si>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</si>
  <si>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</si>
  <si>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</si>
  <si>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</si>
  <si>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</si>
  <si>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</si>
  <si>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</si>
  <si>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</si>
  <si>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</si>
  <si>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</si>
  <si>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</si>
  <si>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</si>
  <si>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</si>
  <si>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</si>
  <si>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</si>
  <si>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</si>
  <si>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</si>
  <si>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</si>
  <si>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</si>
  <si>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</si>
  <si>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</si>
  <si>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</si>
  <si>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</si>
  <si>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</si>
  <si>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</si>
  <si>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</si>
  <si>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</si>
  <si>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</si>
  <si>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</si>
  <si>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</si>
  <si>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</si>
  <si>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</si>
  <si>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</si>
  <si>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</si>
  <si>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</si>
  <si>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</si>
  <si>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</si>
  <si>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</si>
  <si>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</si>
  <si>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</si>
  <si>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</si>
  <si>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</si>
  <si>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</si>
  <si>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</si>
  <si>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</si>
  <si>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</si>
  <si>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</si>
  <si>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</si>
  <si>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</si>
  <si>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</si>
  <si>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</si>
  <si>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</si>
  <si>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</si>
  <si>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</si>
  <si>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</si>
  <si>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</si>
  <si>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</si>
  <si>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</si>
  <si>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</si>
  <si>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</si>
  <si>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</si>
  <si>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</si>
  <si>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</si>
  <si>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</si>
  <si>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</si>
  <si>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</si>
  <si>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</si>
  <si>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</si>
  <si>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</si>
  <si>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</si>
  <si>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</si>
  <si>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</si>
  <si>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</si>
  <si>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</si>
  <si>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</si>
  <si>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</si>
  <si>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</si>
  <si>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</si>
  <si>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</si>
  <si>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</si>
  <si>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</si>
  <si>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</si>
  <si>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</si>
  <si>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</si>
  <si>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</si>
  <si>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</si>
  <si>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</si>
  <si>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</si>
  <si>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</si>
  <si>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</si>
  <si>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</si>
  <si>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</si>
  <si>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</si>
  <si>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</si>
  <si>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</si>
  <si>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</si>
  <si>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</si>
  <si>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</si>
  <si>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</si>
  <si>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</si>
  <si>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</si>
  <si>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</si>
  <si>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</si>
  <si>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</si>
  <si>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</si>
  <si>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</si>
  <si>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</si>
  <si>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</si>
  <si>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</si>
  <si>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</si>
  <si>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</si>
  <si>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</si>
  <si>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</si>
  <si>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</si>
  <si>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</si>
  <si>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</si>
  <si>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</si>
  <si>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</si>
  <si>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</si>
  <si>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</si>
  <si>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</si>
  <si>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</si>
  <si>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</si>
  <si>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</si>
  <si>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</si>
  <si>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</si>
  <si>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</si>
  <si>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</si>
  <si>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</si>
  <si>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</si>
  <si>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</si>
  <si>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</si>
  <si>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</si>
  <si>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</si>
  <si>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</si>
  <si>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</si>
  <si>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</si>
  <si>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</si>
  <si>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</si>
  <si>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</si>
  <si>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</si>
  <si>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</si>
  <si>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</si>
  <si>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</si>
  <si>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</si>
  <si>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</si>
  <si>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</si>
  <si>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</si>
  <si>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</si>
  <si>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</si>
  <si>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</si>
  <si>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</si>
  <si>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</si>
  <si>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</si>
  <si>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</si>
  <si>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</si>
  <si>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</si>
  <si>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</si>
  <si>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</si>
  <si>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</si>
  <si>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</si>
  <si>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</si>
  <si>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</si>
  <si>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</si>
  <si>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</si>
  <si>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</si>
  <si>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</si>
  <si>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</si>
  <si>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</si>
  <si>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</si>
  <si>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</si>
  <si>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</si>
  <si>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</si>
  <si>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</si>
  <si>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</si>
  <si>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</si>
  <si>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</si>
  <si>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</si>
  <si>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</si>
  <si>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</si>
  <si>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</si>
  <si>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</si>
  <si>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</si>
  <si>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</si>
  <si>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</si>
  <si>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</si>
  <si>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</si>
  <si>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</si>
  <si>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</si>
  <si>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</si>
  <si>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</si>
  <si>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</si>
  <si>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</si>
  <si>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</si>
  <si>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</si>
  <si>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</si>
  <si>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</si>
  <si>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</si>
  <si>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</si>
  <si>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</si>
  <si>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</si>
  <si>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</si>
  <si>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</si>
  <si>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</si>
  <si>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</si>
  <si>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</si>
  <si>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</si>
  <si>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</si>
  <si>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</si>
  <si>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</si>
  <si>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</si>
  <si>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</si>
  <si>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</si>
  <si>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</si>
  <si>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</si>
  <si>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</si>
  <si>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</si>
  <si>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</si>
  <si>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</si>
  <si>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</si>
  <si>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</si>
  <si>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</si>
  <si>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</si>
  <si>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</si>
  <si>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</si>
  <si>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</si>
  <si>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</si>
  <si>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</si>
  <si>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</si>
  <si>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</si>
  <si>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</si>
  <si>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</si>
  <si>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</si>
  <si>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</si>
  <si>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</si>
  <si>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</si>
  <si>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</si>
  <si>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</si>
  <si>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</si>
  <si>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</si>
  <si>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</si>
  <si>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</si>
  <si>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</si>
  <si>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</si>
  <si>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</si>
  <si>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</si>
  <si>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</si>
  <si>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</si>
  <si>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</si>
  <si>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</si>
  <si>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</si>
  <si>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</si>
  <si>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</si>
  <si>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</si>
  <si>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</si>
  <si>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</si>
  <si>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</si>
  <si>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</si>
  <si>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</si>
  <si>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</si>
  <si>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</si>
  <si>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</si>
  <si>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</si>
  <si>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</si>
  <si>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</si>
  <si>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</si>
  <si>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</si>
  <si>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</si>
  <si>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</si>
  <si>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</si>
  <si>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</si>
  <si>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</si>
  <si>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</si>
  <si>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</si>
  <si>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</si>
  <si>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</si>
  <si>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</si>
  <si>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</si>
  <si>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</si>
  <si>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</si>
  <si>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</si>
  <si>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</si>
  <si>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</si>
  <si>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</si>
  <si>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</si>
  <si>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</si>
  <si>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</si>
  <si>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</si>
  <si>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</si>
  <si>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</si>
  <si>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</si>
  <si>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</si>
  <si>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</si>
  <si>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</si>
  <si>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</si>
  <si>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</si>
  <si>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</si>
  <si>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</si>
  <si>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</si>
  <si>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</si>
  <si>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</si>
  <si>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</si>
  <si>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</si>
  <si>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</si>
  <si>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</si>
  <si>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</si>
  <si>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</si>
  <si>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</si>
  <si>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</si>
  <si>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</si>
  <si>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</si>
  <si>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</si>
  <si>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</si>
  <si>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</si>
  <si>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</si>
  <si>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</si>
  <si>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</si>
  <si>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</si>
  <si>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</si>
  <si>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</si>
  <si>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</si>
  <si>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</si>
  <si>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</si>
  <si>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</si>
  <si>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</si>
  <si>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</si>
  <si>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</si>
  <si>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</si>
  <si>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</si>
  <si>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</si>
  <si>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</si>
  <si>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</si>
  <si>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</si>
  <si>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</si>
  <si>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</si>
  <si>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</si>
  <si>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</si>
  <si>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</si>
  <si>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</si>
  <si>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</si>
  <si>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</si>
  <si>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</si>
  <si>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</si>
  <si>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</si>
  <si>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</si>
  <si>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</si>
  <si>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</si>
  <si>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</si>
  <si>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</si>
  <si>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</si>
  <si>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</si>
  <si>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</si>
  <si>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</si>
  <si>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</si>
  <si>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</si>
  <si>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</si>
  <si>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</si>
  <si>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</si>
  <si>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</si>
  <si>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</si>
  <si>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</si>
  <si>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</si>
  <si>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</si>
  <si>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</si>
  <si>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</si>
  <si>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</si>
  <si>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</si>
  <si>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</si>
  <si>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</si>
  <si>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</si>
  <si>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</si>
  <si>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</si>
  <si>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</si>
  <si>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</si>
  <si>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</si>
  <si>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</si>
  <si>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</si>
  <si>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</si>
  <si>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</si>
  <si>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</si>
  <si>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</si>
  <si>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</si>
  <si>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</si>
  <si>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</si>
  <si>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</si>
  <si>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</si>
  <si>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</si>
  <si>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</si>
  <si>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</si>
  <si>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</si>
  <si>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</si>
  <si>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</si>
  <si>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</si>
  <si>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</si>
  <si>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</si>
  <si>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</si>
  <si>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</si>
  <si>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</si>
  <si>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</si>
  <si>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</si>
  <si>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</si>
  <si>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</si>
  <si>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</si>
  <si>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</si>
  <si>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</si>
  <si>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</si>
  <si>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</si>
  <si>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</si>
  <si>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</si>
  <si>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</si>
  <si>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</si>
  <si>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</si>
  <si>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</si>
  <si>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</si>
  <si>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</si>
  <si>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</si>
  <si>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</si>
  <si>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</si>
  <si>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</si>
  <si>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</si>
  <si>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</si>
  <si>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</si>
  <si>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</si>
  <si>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</si>
  <si>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</si>
  <si>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</si>
  <si>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</si>
  <si>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</si>
  <si>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</si>
  <si>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</si>
  <si>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</si>
  <si>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</si>
  <si>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</si>
  <si>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</si>
  <si>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</si>
  <si>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</si>
  <si>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</si>
  <si>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</si>
  <si>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</si>
  <si>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</si>
  <si>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</si>
  <si>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</si>
  <si>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</si>
  <si>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</si>
  <si>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</si>
  <si>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</si>
  <si>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</si>
  <si>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</si>
  <si>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</si>
  <si>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</si>
  <si>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</si>
  <si>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</si>
  <si>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</si>
  <si>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</si>
  <si>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</si>
  <si>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</si>
  <si>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</si>
  <si>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</si>
  <si>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</si>
  <si>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</si>
  <si>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</si>
  <si>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</si>
  <si>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</si>
  <si>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</si>
  <si>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</si>
  <si>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</si>
  <si>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</si>
  <si>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</si>
  <si>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</si>
  <si>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</si>
  <si>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</si>
  <si>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</si>
  <si>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</si>
  <si>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</si>
  <si>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</si>
  <si>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</si>
  <si>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</si>
  <si>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</si>
  <si>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</si>
  <si>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</si>
  <si>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</si>
  <si>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</si>
  <si>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</si>
  <si>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</si>
  <si>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</si>
  <si>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</si>
  <si>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</si>
  <si>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</si>
  <si>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</si>
  <si>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</si>
  <si>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</si>
  <si>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</si>
  <si>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</si>
  <si>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</si>
  <si>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</si>
  <si>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</si>
  <si>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</si>
  <si>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</si>
  <si>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</si>
  <si>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</si>
  <si>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</si>
  <si>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</si>
  <si>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</si>
  <si>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</si>
  <si>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</si>
  <si>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</si>
  <si>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</si>
  <si>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</si>
  <si>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</si>
  <si>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</si>
  <si>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</si>
  <si>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</si>
  <si>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</si>
  <si>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</si>
  <si>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</si>
  <si>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</si>
  <si>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</si>
  <si>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</si>
  <si>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</si>
  <si>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</si>
  <si>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</si>
  <si>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</si>
  <si>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</si>
  <si>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</si>
  <si>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</si>
  <si>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</si>
  <si>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</si>
  <si>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</si>
  <si>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</si>
  <si>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</si>
  <si>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</si>
  <si>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</si>
  <si>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</si>
  <si>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</si>
  <si>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</si>
  <si>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</si>
  <si>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</si>
  <si>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</si>
  <si>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</si>
  <si>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</si>
  <si>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</si>
  <si>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</si>
  <si>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</si>
  <si>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</si>
  <si>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</si>
  <si>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</si>
  <si>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</si>
  <si>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</si>
  <si>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</si>
  <si>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</si>
  <si>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</si>
  <si>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</si>
  <si>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</si>
  <si>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</si>
  <si>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</si>
  <si>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</si>
  <si>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</si>
  <si>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</si>
  <si>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</si>
  <si>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</si>
  <si>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</si>
  <si>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</si>
  <si>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</si>
  <si>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</si>
  <si>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</si>
  <si>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</si>
  <si>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</si>
  <si>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</si>
  <si>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</si>
  <si>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</si>
  <si>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</si>
  <si>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</si>
  <si>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</si>
  <si>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</si>
  <si>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</si>
  <si>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</si>
  <si>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</si>
  <si>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</si>
  <si>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</si>
  <si>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</si>
  <si>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</si>
  <si>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</si>
  <si>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</si>
  <si>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</si>
  <si>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</si>
  <si>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</si>
  <si>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</si>
  <si>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</si>
  <si>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</si>
  <si>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</si>
  <si>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</si>
  <si>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</si>
  <si>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</si>
  <si>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</si>
  <si>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</si>
  <si>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</si>
  <si>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</si>
  <si>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</si>
  <si>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</si>
  <si>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</si>
  <si>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</si>
  <si>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</si>
  <si>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</si>
  <si>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</si>
  <si>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</si>
  <si>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</si>
  <si>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</si>
  <si>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</si>
  <si>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</si>
  <si>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</si>
  <si>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</si>
  <si>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</si>
  <si>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</si>
  <si>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</si>
  <si>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</si>
  <si>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</si>
  <si>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</si>
  <si>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</si>
  <si>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</si>
  <si>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</si>
  <si>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</si>
  <si>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</si>
  <si>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</si>
  <si>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</si>
  <si>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</si>
  <si>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</si>
  <si>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</si>
  <si>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</si>
  <si>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</si>
  <si>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</si>
  <si>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</si>
  <si>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</si>
  <si>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</si>
  <si>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</si>
  <si>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</si>
  <si>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</si>
  <si>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</si>
  <si>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</si>
  <si>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</si>
  <si>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</si>
  <si>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</si>
  <si>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</si>
  <si>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</si>
  <si>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</si>
  <si>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</si>
  <si>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</si>
  <si>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</si>
  <si>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</si>
  <si>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</si>
  <si>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</si>
  <si>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</si>
  <si>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</si>
  <si>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</si>
  <si>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</si>
  <si>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</si>
  <si>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</si>
  <si>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</si>
  <si>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</si>
  <si>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</si>
  <si>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</si>
  <si>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</si>
  <si>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</si>
  <si>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</si>
  <si>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</si>
  <si>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</si>
  <si>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</si>
  <si>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</si>
  <si>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</si>
  <si>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</si>
  <si>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</si>
  <si>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</si>
  <si>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</si>
  <si>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</si>
  <si>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</si>
  <si>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</si>
  <si>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</si>
  <si>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</si>
  <si>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</si>
  <si>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</si>
  <si>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</si>
  <si>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</si>
  <si>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</si>
  <si>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</si>
  <si>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</si>
  <si>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</si>
  <si>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</si>
  <si>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</si>
  <si>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</si>
  <si>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</si>
  <si>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</si>
  <si>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</si>
  <si>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</si>
  <si>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</si>
  <si>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</si>
  <si>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</si>
  <si>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</si>
  <si>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</si>
  <si>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</si>
  <si>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</si>
  <si>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</si>
  <si>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</si>
  <si>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</si>
  <si>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</si>
  <si>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</si>
  <si>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</si>
  <si>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</si>
  <si>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</si>
  <si>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</si>
  <si>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</si>
  <si>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</si>
  <si>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</si>
  <si>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</si>
  <si>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</si>
  <si>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</si>
  <si>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</si>
  <si>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</si>
  <si>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</si>
  <si>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</si>
  <si>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</si>
  <si>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</si>
  <si>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</si>
  <si>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</si>
  <si>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</si>
  <si>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</si>
  <si>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</si>
  <si>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</si>
  <si>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</si>
  <si>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</si>
  <si>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</si>
  <si>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</si>
  <si>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</si>
  <si>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</si>
  <si>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</si>
  <si>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</si>
  <si>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</si>
  <si>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</si>
  <si>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</si>
  <si>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</si>
  <si>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</si>
  <si>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</si>
  <si>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</si>
  <si>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</si>
  <si>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</si>
  <si>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</si>
  <si>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</si>
  <si>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</si>
  <si>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</si>
  <si>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</si>
  <si>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</si>
  <si>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</si>
  <si>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</si>
  <si>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</si>
  <si>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</si>
  <si>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</si>
  <si>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</si>
  <si>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</si>
  <si>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</si>
  <si>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</si>
  <si>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</si>
  <si>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</si>
  <si>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</si>
  <si>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</si>
  <si>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</si>
  <si>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</si>
  <si>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</si>
  <si>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</si>
  <si>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</si>
  <si>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</si>
  <si>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</si>
  <si>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</si>
  <si>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</si>
  <si>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</si>
  <si>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</si>
  <si>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</si>
  <si>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</si>
  <si>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</si>
  <si>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</si>
  <si>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</si>
  <si>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</si>
  <si>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</si>
  <si>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</si>
  <si>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</si>
  <si>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</si>
  <si>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</si>
  <si>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</si>
  <si>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</si>
  <si>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</si>
  <si>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</si>
  <si>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</si>
  <si>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</si>
  <si>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</si>
  <si>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</si>
  <si>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</si>
  <si>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</si>
  <si>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</si>
  <si>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</si>
  <si>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</si>
  <si>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</si>
  <si>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</si>
  <si>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</si>
  <si>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</si>
  <si>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</si>
  <si>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</si>
  <si>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</si>
  <si>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</si>
  <si>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</si>
  <si>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</si>
  <si>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</si>
  <si>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</si>
  <si>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</si>
  <si>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</si>
  <si>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</si>
  <si>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</si>
  <si>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</si>
  <si>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</si>
  <si>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</si>
  <si>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</si>
  <si>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</si>
  <si>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</si>
  <si>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</si>
  <si>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</si>
  <si>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</si>
  <si>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</si>
  <si>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</si>
  <si>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</si>
  <si>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</si>
  <si>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</si>
  <si>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</si>
  <si>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</si>
  <si>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</si>
  <si>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</si>
  <si>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</si>
  <si>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</si>
  <si>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</si>
  <si>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</si>
  <si>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</si>
  <si>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</si>
  <si>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</si>
  <si>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</si>
  <si>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</si>
  <si>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</si>
  <si>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</si>
  <si>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</si>
  <si>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</si>
  <si>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</si>
  <si>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</si>
  <si>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</si>
  <si>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</si>
  <si>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</si>
  <si>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</si>
  <si>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</si>
  <si>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</si>
  <si>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</si>
  <si>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</si>
  <si>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</si>
  <si>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</si>
  <si>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</si>
  <si>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</si>
  <si>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</si>
  <si>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</si>
  <si>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</si>
  <si>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</si>
  <si>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</si>
  <si>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</si>
  <si>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</si>
  <si>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</si>
  <si>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</si>
  <si>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</si>
  <si>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</si>
  <si>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</si>
  <si>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</si>
  <si>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</si>
  <si>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</si>
  <si>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</si>
  <si>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</si>
  <si>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</si>
  <si>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</si>
  <si>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</si>
  <si>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</si>
  <si>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</si>
  <si>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</si>
  <si>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</si>
  <si>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</si>
  <si>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</si>
  <si>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</si>
  <si>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</si>
  <si>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</si>
  <si>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</si>
  <si>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</si>
  <si>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</si>
  <si>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</si>
  <si>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</si>
  <si>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</si>
  <si>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</si>
  <si>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</si>
  <si>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</si>
  <si>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</si>
  <si>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</si>
  <si>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</si>
  <si>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</si>
  <si>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</si>
  <si>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</si>
  <si>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</si>
  <si>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</si>
  <si>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</si>
  <si>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</si>
  <si>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</si>
  <si>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</si>
  <si>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</si>
  <si>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</si>
  <si>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</si>
  <si>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</si>
  <si>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</si>
  <si>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</si>
  <si>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</si>
  <si>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</si>
  <si>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</si>
  <si>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</si>
  <si>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</si>
  <si>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</si>
  <si>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</si>
  <si>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</si>
  <si>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</si>
  <si>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</si>
  <si>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</si>
  <si>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</si>
  <si>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</si>
  <si>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</si>
  <si>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</si>
  <si>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</si>
  <si>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</si>
  <si>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</si>
  <si>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</si>
  <si>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</si>
  <si>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</si>
  <si>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</si>
  <si>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</si>
  <si>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</si>
  <si>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</si>
  <si>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</si>
  <si>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</si>
  <si>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</si>
  <si>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</si>
  <si>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</si>
  <si>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</si>
  <si>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</si>
  <si>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</si>
  <si>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</si>
  <si>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</si>
  <si>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</si>
  <si>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</si>
  <si>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</si>
  <si>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</si>
  <si>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</si>
  <si>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</si>
  <si>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</si>
  <si>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</si>
  <si>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</si>
  <si>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</si>
  <si>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</si>
  <si>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</si>
  <si>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</si>
  <si>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</si>
  <si>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</si>
  <si>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</si>
  <si>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</si>
  <si>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</si>
  <si>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</si>
  <si>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</si>
  <si>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</si>
  <si>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</si>
  <si>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</si>
  <si>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</si>
  <si>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</si>
  <si>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</si>
  <si>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</si>
  <si>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</si>
  <si>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</si>
  <si>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</si>
  <si>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</si>
  <si>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</si>
  <si>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</si>
  <si>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</si>
  <si>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</si>
  <si>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</si>
  <si>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</si>
  <si>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</si>
  <si>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</si>
  <si>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</si>
  <si>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</si>
  <si>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</si>
  <si>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</si>
  <si>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</si>
  <si>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</si>
  <si>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</si>
  <si>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</si>
  <si>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</si>
  <si>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</si>
  <si>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</si>
  <si>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</si>
  <si>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</si>
  <si>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</si>
  <si>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</si>
  <si>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</si>
  <si>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</si>
  <si>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</si>
  <si>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</si>
  <si>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</si>
  <si>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</si>
  <si>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</si>
  <si>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</si>
  <si>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</si>
  <si>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</si>
  <si>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</si>
  <si>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</si>
  <si>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</si>
  <si>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</si>
  <si>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</si>
  <si>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</si>
  <si>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</si>
  <si>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</si>
  <si>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</si>
  <si>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</si>
  <si>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</si>
  <si>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</si>
  <si>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</si>
  <si>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</si>
  <si>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</si>
  <si>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</si>
  <si>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</si>
  <si>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</si>
  <si>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</si>
  <si>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</si>
  <si>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</si>
  <si>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</si>
  <si>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</si>
  <si>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</si>
  <si>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</si>
  <si>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</si>
  <si>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</si>
  <si>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</si>
  <si>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</si>
  <si>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</si>
  <si>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</si>
  <si>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</si>
  <si>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</si>
  <si>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</si>
  <si>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</si>
  <si>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</si>
  <si>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</si>
  <si>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</si>
  <si>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</si>
  <si>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</si>
  <si>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</si>
  <si>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</si>
  <si>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</si>
  <si>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</si>
  <si>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</si>
  <si>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</si>
  <si>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</si>
  <si>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</si>
  <si>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</si>
  <si>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</si>
  <si>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</si>
  <si>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</si>
  <si>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</si>
  <si>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</si>
  <si>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</si>
  <si>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</si>
  <si>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</si>
  <si>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</si>
  <si>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</si>
  <si>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</si>
  <si>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</si>
  <si>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</si>
  <si>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</si>
  <si>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</si>
  <si>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</si>
  <si>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</si>
  <si>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</si>
  <si>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</si>
  <si>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</si>
  <si>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</si>
  <si>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</si>
  <si>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</si>
  <si>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</si>
  <si>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</si>
  <si>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</si>
  <si>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</si>
  <si>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</si>
  <si>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</si>
  <si>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</si>
  <si>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</si>
  <si>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</si>
  <si>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</si>
  <si>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</si>
  <si>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</si>
  <si>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</si>
  <si>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</si>
  <si>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</si>
  <si>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</si>
  <si>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</si>
  <si>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</si>
  <si>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</si>
  <si>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</si>
  <si>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</si>
  <si>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</si>
  <si>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</si>
  <si>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</si>
  <si>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</si>
  <si>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</si>
  <si>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</si>
  <si>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</si>
  <si>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</si>
  <si>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</si>
  <si>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</si>
  <si>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</si>
  <si>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</si>
  <si>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</si>
  <si>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</si>
  <si>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</si>
  <si>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</si>
  <si>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</si>
  <si>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</si>
  <si>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</si>
  <si>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</si>
  <si>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</si>
  <si>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</si>
  <si>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</si>
  <si>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</si>
  <si>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</si>
  <si>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</si>
  <si>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</si>
  <si>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</si>
  <si>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</si>
  <si>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</si>
  <si>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</si>
  <si>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</si>
  <si>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</si>
  <si>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</si>
  <si>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</si>
  <si>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</si>
  <si>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</si>
  <si>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</si>
  <si>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</si>
  <si>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</si>
  <si>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</si>
  <si>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</si>
  <si>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</si>
  <si>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</si>
  <si>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</si>
  <si>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</si>
  <si>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</si>
  <si>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</si>
  <si>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</si>
  <si>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</si>
  <si>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</si>
  <si>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</si>
  <si>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</si>
  <si>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</si>
  <si>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</si>
  <si>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</si>
  <si>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</si>
  <si>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</si>
  <si>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</si>
  <si>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</si>
  <si>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</si>
  <si>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</si>
  <si>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</si>
  <si>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</si>
  <si>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</si>
  <si>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</si>
  <si>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</si>
  <si>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</si>
  <si>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</si>
  <si>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</si>
  <si>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</si>
  <si>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</si>
  <si>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</si>
  <si>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</si>
  <si>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</si>
  <si>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</si>
  <si>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</si>
  <si>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</si>
  <si>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</si>
  <si>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</si>
  <si>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</si>
  <si>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</si>
  <si>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</si>
  <si>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</si>
  <si>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</si>
  <si>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</si>
  <si>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</si>
  <si>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</si>
  <si>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</si>
  <si>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</si>
  <si>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</si>
  <si>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</si>
  <si>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</si>
  <si>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</si>
  <si>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</si>
  <si>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</si>
  <si>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</si>
  <si>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</si>
  <si>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</si>
  <si>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</si>
  <si>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</si>
  <si>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</si>
  <si>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</si>
  <si>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</si>
  <si>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</si>
  <si>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</si>
  <si>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</si>
  <si>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</si>
  <si>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</si>
  <si>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</si>
  <si>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</si>
  <si>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</si>
  <si>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</si>
  <si>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</si>
  <si>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</si>
  <si>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</si>
  <si>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</si>
  <si>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</si>
  <si>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</si>
  <si>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</si>
  <si>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</si>
  <si>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</si>
  <si>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</si>
  <si>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</si>
  <si>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</si>
  <si>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</si>
  <si>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</si>
  <si>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</si>
  <si>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</si>
  <si>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</si>
  <si>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</si>
  <si>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</si>
  <si>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</si>
  <si>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</si>
  <si>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</si>
  <si>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</si>
  <si>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</si>
  <si>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</si>
  <si>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</si>
  <si>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</si>
  <si>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</si>
  <si>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</si>
  <si>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</si>
  <si>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</si>
  <si>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</si>
  <si>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</si>
  <si>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</si>
  <si>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</si>
  <si>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</si>
  <si>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</si>
  <si>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</si>
  <si>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</si>
  <si>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</si>
  <si>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</si>
  <si>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</si>
  <si>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</si>
  <si>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</si>
  <si>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</si>
  <si>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</si>
  <si>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</si>
  <si>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</si>
  <si>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</si>
  <si>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</si>
  <si>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</si>
  <si>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</si>
  <si>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</si>
  <si>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</si>
  <si>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</si>
  <si>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</si>
  <si>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</si>
  <si>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</si>
  <si>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</si>
  <si>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</si>
  <si>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</si>
  <si>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</si>
  <si>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</si>
  <si>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</si>
  <si>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</si>
  <si>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</si>
  <si>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</si>
  <si>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</si>
  <si>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</si>
  <si>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</si>
  <si>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</si>
  <si>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</si>
  <si>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</si>
  <si>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</si>
  <si>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</si>
  <si>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</si>
  <si>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</si>
  <si>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</si>
  <si>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</si>
  <si>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</si>
  <si>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</si>
  <si>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</si>
  <si>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</si>
  <si>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</si>
  <si>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</si>
  <si>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</si>
  <si>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</si>
  <si>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</si>
  <si>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</si>
  <si>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</si>
  <si>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</si>
  <si>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</si>
  <si>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</si>
  <si>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</si>
  <si>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</si>
  <si>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</si>
  <si>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</si>
  <si>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</si>
  <si>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</si>
  <si>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</si>
  <si>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</si>
  <si>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</si>
  <si>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</si>
  <si>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</si>
  <si>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</si>
  <si>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</si>
  <si>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</si>
  <si>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</si>
  <si>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</si>
  <si>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</si>
  <si>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</si>
  <si>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</si>
  <si>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</si>
  <si>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</si>
  <si>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</si>
  <si>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</si>
  <si>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</si>
  <si>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</si>
  <si>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</si>
  <si>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</si>
  <si>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</si>
  <si>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</si>
  <si>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</si>
  <si>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</si>
  <si>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</si>
  <si>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</si>
  <si>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</si>
  <si>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</si>
  <si>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</si>
  <si>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</si>
  <si>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</si>
  <si>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</si>
  <si>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</si>
  <si>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</si>
  <si>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</si>
  <si>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</si>
  <si>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</si>
  <si>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</si>
  <si>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</si>
  <si>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</si>
  <si>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</si>
  <si>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</si>
  <si>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</si>
  <si>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</si>
  <si>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</si>
  <si>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</si>
  <si>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</si>
  <si>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</si>
  <si>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</si>
  <si>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</si>
  <si>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</si>
  <si>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</si>
  <si>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</si>
  <si>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</si>
  <si>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</si>
  <si>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</si>
  <si>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</si>
  <si>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</si>
  <si>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</si>
  <si>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</si>
  <si>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</si>
  <si>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</si>
  <si>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</si>
  <si>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</si>
  <si>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</si>
  <si>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</si>
  <si>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</si>
  <si>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</si>
  <si>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</si>
  <si>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</si>
  <si>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</si>
  <si>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</si>
  <si>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</si>
  <si>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</si>
  <si>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</si>
  <si>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</si>
  <si>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</si>
  <si>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</si>
  <si>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</si>
  <si>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</si>
  <si>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</si>
  <si>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</si>
  <si>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</si>
  <si>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</si>
  <si>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</si>
  <si>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</si>
  <si>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</si>
  <si>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</si>
  <si>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</si>
  <si>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</si>
  <si>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</si>
  <si>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</si>
  <si>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</si>
  <si>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</si>
  <si>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</si>
  <si>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</si>
  <si>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</si>
  <si>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</si>
  <si>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</si>
  <si>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</si>
  <si>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</si>
  <si>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</si>
  <si>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</si>
  <si>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</si>
  <si>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</si>
  <si>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</si>
  <si>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</si>
  <si>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</si>
  <si>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</si>
  <si>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</si>
  <si>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</si>
  <si>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</si>
  <si>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</si>
  <si>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</si>
  <si>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</si>
  <si>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</si>
  <si>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</si>
  <si>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</si>
  <si>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</si>
  <si>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</si>
  <si>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</si>
  <si>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</si>
  <si>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</si>
  <si>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</si>
  <si>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</si>
  <si>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</si>
  <si>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</si>
  <si>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</si>
  <si>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</si>
  <si>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</si>
  <si>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</si>
  <si>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</si>
  <si>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</si>
  <si>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</si>
  <si>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</si>
  <si>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</si>
  <si>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</si>
  <si>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</si>
  <si>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</si>
  <si>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</si>
  <si>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</si>
  <si>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</si>
  <si>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</si>
  <si>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</si>
  <si>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</si>
  <si>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</si>
  <si>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</si>
  <si>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</si>
  <si>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</si>
  <si>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</si>
  <si>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</si>
  <si>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</si>
  <si>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</si>
  <si>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</si>
  <si>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</si>
  <si>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</si>
  <si>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</si>
  <si>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</si>
  <si>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</si>
  <si>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</si>
  <si>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</si>
  <si>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</si>
  <si>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</si>
  <si>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</si>
  <si>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</si>
  <si>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</si>
  <si>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</si>
  <si>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</si>
  <si>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</si>
  <si>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</si>
  <si>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</si>
  <si>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</si>
  <si>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</si>
  <si>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</si>
  <si>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</si>
  <si>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</si>
  <si>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</si>
  <si>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</si>
  <si>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</si>
  <si>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</si>
  <si>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</si>
  <si>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</si>
  <si>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</si>
  <si>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</si>
  <si>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</si>
  <si>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</si>
  <si>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</si>
  <si>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</si>
  <si>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</si>
  <si>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</si>
  <si>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</si>
  <si>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</si>
  <si>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</si>
  <si>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</si>
  <si>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</si>
  <si>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</si>
  <si>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</si>
  <si>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</si>
  <si>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</si>
  <si>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</si>
  <si>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</si>
  <si>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</si>
  <si>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</si>
  <si>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</si>
  <si>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</si>
  <si>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</si>
  <si>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</si>
  <si>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</si>
  <si>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</si>
  <si>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</si>
  <si>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</si>
  <si>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</si>
  <si>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</si>
  <si>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</si>
  <si>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</si>
  <si>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</si>
  <si>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</si>
  <si>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</si>
  <si>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</si>
  <si>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</si>
  <si>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</si>
  <si>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</si>
  <si>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</si>
  <si>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</si>
  <si>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</si>
  <si>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</si>
  <si>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</si>
  <si>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</si>
  <si>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</si>
  <si>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</si>
  <si>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</si>
  <si>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</si>
  <si>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</si>
  <si>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</si>
  <si>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</si>
  <si>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</si>
  <si>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</si>
  <si>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</si>
  <si>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</si>
  <si>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</si>
  <si>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</si>
  <si>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</si>
  <si>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</si>
  <si>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</si>
  <si>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</si>
  <si>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</si>
  <si>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</si>
  <si>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</si>
  <si>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</si>
  <si>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</si>
  <si>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</si>
  <si>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</si>
  <si>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</si>
  <si>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</si>
  <si>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</si>
  <si>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</si>
  <si>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</si>
  <si>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</si>
  <si>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</si>
  <si>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</si>
  <si>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</si>
  <si>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</si>
  <si>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</si>
  <si>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</si>
  <si>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</si>
  <si>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</si>
  <si>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</si>
  <si>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</si>
  <si>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</si>
  <si>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</si>
  <si>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</si>
  <si>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</si>
  <si>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</si>
  <si>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</si>
  <si>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</si>
  <si>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</si>
  <si>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</si>
  <si>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</si>
  <si>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</si>
  <si>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</si>
  <si>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</si>
  <si>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</si>
  <si>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</si>
  <si>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</si>
  <si>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</si>
  <si>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</si>
  <si>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</si>
  <si>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</si>
  <si>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</si>
  <si>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</si>
  <si>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</si>
  <si>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</si>
  <si>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</si>
  <si>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</si>
  <si>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</si>
  <si>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</si>
  <si>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</si>
  <si>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</si>
  <si>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</si>
  <si>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</si>
  <si>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</si>
  <si>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</si>
  <si>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</si>
  <si>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</si>
  <si>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</si>
  <si>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</si>
  <si>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</si>
  <si>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</si>
  <si>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</si>
  <si>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</si>
  <si>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</si>
  <si>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</si>
  <si>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</si>
  <si>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</si>
  <si>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</si>
  <si>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</si>
  <si>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</si>
  <si>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</si>
  <si>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</si>
  <si>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</si>
  <si>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</si>
  <si>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</si>
  <si>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</si>
  <si>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</si>
  <si>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</si>
  <si>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</si>
  <si>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</si>
  <si>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</si>
  <si>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</si>
  <si>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</si>
  <si>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</si>
  <si>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</si>
  <si>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</si>
  <si>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</si>
  <si>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</si>
  <si>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</si>
  <si>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</si>
  <si>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</si>
  <si>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</si>
  <si>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</si>
  <si>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</si>
  <si>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</si>
  <si>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</si>
  <si>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</si>
  <si>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</si>
  <si>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</si>
  <si>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</si>
  <si>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</si>
  <si>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</si>
  <si>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</si>
  <si>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</si>
  <si>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</si>
  <si>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</si>
  <si>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</si>
  <si>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</si>
  <si>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</si>
  <si>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</si>
  <si>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</si>
  <si>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</si>
  <si>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</si>
  <si>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</si>
  <si>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</si>
  <si>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</si>
  <si>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</si>
  <si>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</si>
  <si>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</si>
  <si>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</si>
  <si>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</si>
  <si>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</si>
  <si>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</si>
  <si>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</si>
  <si>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</si>
  <si>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</si>
  <si>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</si>
  <si>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</si>
  <si>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</si>
  <si>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</si>
  <si>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</si>
  <si>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</si>
  <si>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</si>
  <si>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</si>
  <si>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</si>
  <si>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</si>
  <si>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</si>
  <si>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</si>
  <si>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</si>
  <si>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</si>
  <si>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</si>
  <si>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</si>
  <si>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</si>
  <si>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</si>
  <si>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</si>
  <si>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</si>
  <si>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</si>
  <si>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</si>
  <si>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</si>
  <si>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</si>
  <si>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</si>
  <si>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</si>
  <si>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</si>
  <si>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</si>
  <si>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</si>
  <si>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</si>
  <si>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</si>
  <si>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</si>
  <si>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</si>
  <si>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</si>
  <si>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</si>
  <si>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</si>
  <si>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</si>
  <si>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</si>
  <si>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</si>
  <si>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</si>
  <si>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</si>
  <si>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</si>
  <si>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</si>
  <si>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</si>
  <si>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</si>
  <si>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</si>
  <si>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</si>
  <si>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</si>
  <si>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</si>
  <si>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</si>
  <si>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</si>
  <si>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</si>
  <si>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</si>
  <si>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</si>
  <si>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</si>
  <si>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</si>
  <si>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</si>
  <si>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</si>
  <si>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</si>
  <si>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</si>
  <si>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</si>
  <si>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</si>
  <si>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</si>
  <si>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</si>
  <si>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</si>
  <si>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</si>
  <si>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</si>
  <si>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</si>
  <si>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</si>
  <si>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</si>
  <si>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</si>
  <si>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</si>
  <si>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</si>
  <si>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</si>
  <si>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</si>
  <si>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</si>
  <si>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</si>
  <si>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</si>
  <si>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</si>
  <si>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</si>
  <si>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</si>
  <si>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</si>
  <si>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</si>
  <si>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</si>
  <si>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</si>
  <si>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</si>
  <si>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</si>
  <si>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</si>
  <si>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</si>
  <si>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</si>
  <si>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</si>
  <si>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</si>
  <si>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</si>
  <si>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</si>
  <si>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</si>
  <si>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</si>
  <si>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</si>
  <si>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</si>
  <si>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</si>
  <si>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</si>
  <si>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</si>
  <si>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</si>
  <si>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</si>
  <si>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</si>
  <si>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</si>
  <si>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</si>
  <si>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</si>
  <si>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</si>
  <si>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</si>
  <si>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</si>
  <si>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</si>
  <si>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</si>
  <si>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</si>
  <si>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</si>
  <si>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</si>
  <si>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</si>
  <si>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</si>
  <si>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</si>
  <si>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</si>
  <si>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</si>
  <si>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</si>
  <si>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</si>
  <si>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</si>
  <si>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</si>
  <si>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</si>
  <si>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</si>
  <si>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</si>
  <si>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</si>
  <si>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</si>
  <si>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</si>
  <si>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</si>
  <si>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</si>
  <si>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</si>
  <si>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</si>
  <si>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</si>
  <si>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</si>
  <si>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</si>
  <si>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</si>
  <si>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</si>
  <si>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</si>
  <si>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</si>
  <si>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</si>
  <si>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</si>
  <si>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</si>
  <si>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</si>
  <si>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</si>
  <si>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</si>
  <si>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</si>
  <si>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</si>
  <si>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</si>
  <si>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</si>
  <si>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</si>
  <si>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</si>
  <si>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</si>
  <si>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</si>
  <si>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</si>
  <si>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</si>
  <si>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</si>
  <si>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</si>
  <si>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</si>
  <si>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</si>
  <si>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</si>
  <si>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</si>
  <si>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</si>
  <si>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</si>
  <si>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</si>
  <si>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</si>
  <si>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</si>
  <si>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</si>
  <si>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</si>
  <si>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</si>
  <si>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</si>
  <si>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</si>
  <si>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</si>
  <si>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</si>
  <si>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</si>
  <si>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</si>
  <si>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</si>
  <si>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</si>
  <si>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</si>
  <si>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</si>
  <si>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</si>
  <si>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</si>
  <si>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</si>
  <si>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</si>
  <si>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</si>
  <si>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</si>
  <si>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</si>
  <si>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</si>
  <si>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</si>
  <si>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</si>
  <si>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</si>
  <si>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</si>
  <si>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</si>
  <si>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</si>
  <si>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</si>
  <si>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</si>
  <si>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</si>
  <si>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</si>
  <si>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</si>
  <si>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</si>
  <si>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</si>
  <si>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</si>
  <si>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</si>
  <si>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</si>
  <si>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</si>
  <si>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</si>
  <si>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</si>
  <si>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</si>
  <si>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</si>
  <si>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</si>
  <si>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</si>
  <si>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</si>
  <si>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</si>
  <si>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</si>
  <si>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</si>
  <si>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</si>
  <si>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</si>
  <si>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</si>
  <si>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</si>
  <si>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</si>
  <si>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</si>
  <si>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</si>
  <si>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</si>
  <si>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</si>
  <si>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</si>
  <si>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</si>
  <si>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</si>
  <si>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</si>
  <si>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</si>
  <si>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</si>
  <si>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</si>
  <si>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</si>
  <si>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</si>
  <si>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</si>
  <si>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</si>
  <si>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</si>
  <si>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</si>
  <si>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</si>
  <si>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</si>
  <si>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</si>
  <si>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</si>
  <si>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</si>
  <si>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</si>
  <si>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</si>
  <si>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</si>
  <si>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</si>
  <si>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</si>
  <si>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</si>
  <si>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</si>
  <si>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</si>
  <si>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</si>
  <si>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</si>
  <si>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</si>
  <si>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</si>
  <si>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</si>
  <si>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</si>
  <si>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</si>
  <si>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</si>
  <si>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</si>
  <si>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</si>
  <si>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</si>
  <si>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</si>
  <si>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</si>
  <si>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</si>
  <si>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</si>
  <si>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</si>
  <si>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</si>
  <si>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</si>
  <si>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</si>
  <si>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</si>
  <si>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</si>
  <si>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</si>
  <si>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</si>
  <si>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</si>
  <si>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</si>
  <si>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</si>
  <si>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</si>
  <si>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</si>
  <si>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</si>
  <si>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</si>
  <si>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</si>
  <si>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</si>
  <si>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</si>
  <si>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</si>
  <si>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</si>
  <si>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</si>
  <si>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</si>
  <si>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</si>
  <si>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</si>
  <si>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</si>
  <si>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</si>
  <si>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</si>
  <si>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</si>
  <si>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</si>
  <si>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</si>
  <si>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</si>
  <si>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</si>
  <si>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</si>
  <si>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</si>
  <si>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</si>
  <si>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</si>
  <si>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</si>
  <si>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</si>
  <si>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</si>
  <si>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</si>
  <si>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</si>
  <si>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</si>
  <si>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</si>
  <si>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</si>
  <si>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</si>
  <si>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</si>
  <si>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</si>
  <si>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</si>
  <si>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</si>
  <si>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</si>
  <si>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</si>
  <si>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</si>
  <si>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</si>
  <si>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</si>
  <si>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</si>
  <si>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</si>
  <si>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</si>
  <si>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</si>
  <si>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</si>
  <si>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</si>
  <si>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</si>
  <si>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</si>
  <si>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</si>
  <si>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</si>
  <si>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</si>
  <si>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</si>
  <si>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</si>
  <si>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</si>
  <si>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</si>
  <si>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</si>
  <si>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</si>
  <si>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</si>
  <si>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</si>
  <si>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</si>
  <si>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</si>
  <si>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</si>
  <si>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</si>
  <si>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</si>
  <si>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</si>
  <si>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</si>
  <si>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</si>
  <si>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</si>
  <si>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</si>
  <si>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</si>
  <si>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</si>
  <si>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</si>
  <si>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</si>
  <si>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</si>
  <si>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</si>
  <si>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</si>
  <si>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</si>
  <si>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</si>
  <si>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</si>
  <si>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</si>
  <si>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</si>
  <si>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</si>
  <si>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</si>
  <si>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</si>
  <si>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</si>
  <si>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</si>
  <si>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</si>
  <si>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</si>
  <si>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</si>
  <si>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</si>
  <si>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</si>
  <si>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</si>
  <si>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</si>
  <si>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</si>
  <si>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</si>
  <si>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</si>
  <si>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</si>
  <si>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</si>
  <si>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</si>
  <si>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</si>
  <si>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</si>
  <si>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</si>
  <si>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</si>
  <si>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</si>
  <si>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</si>
  <si>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</si>
  <si>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</si>
  <si>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</si>
  <si>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</si>
  <si>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</si>
  <si>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</si>
  <si>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</si>
  <si>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</si>
  <si>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</si>
  <si>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</si>
  <si>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</si>
  <si>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</si>
  <si>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</si>
  <si>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</si>
  <si>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</si>
  <si>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</si>
  <si>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</si>
  <si>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</si>
  <si>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</si>
  <si>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</si>
  <si>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</si>
  <si>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</si>
  <si>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</si>
  <si>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</si>
  <si>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</si>
  <si>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</si>
  <si>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</si>
  <si>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</si>
  <si>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</si>
  <si>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</si>
  <si>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</si>
  <si>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</si>
  <si>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</si>
  <si>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</si>
  <si>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</si>
  <si>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</si>
  <si>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</si>
  <si>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</si>
  <si>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</si>
  <si>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</si>
  <si>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</si>
  <si>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</si>
  <si>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</si>
  <si>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</si>
  <si>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</si>
  <si>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</si>
  <si>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</si>
  <si>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</si>
  <si>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</si>
  <si>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</si>
  <si>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</si>
  <si>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</si>
  <si>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</si>
  <si>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</si>
  <si>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</si>
  <si>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</si>
  <si>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</si>
  <si>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</si>
  <si>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</si>
  <si>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</si>
  <si>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</si>
  <si>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</si>
  <si>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</si>
  <si>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</si>
  <si>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</si>
  <si>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</si>
  <si>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</si>
  <si>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</si>
  <si>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</si>
  <si>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</si>
  <si>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</si>
  <si>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</si>
  <si>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</si>
  <si>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</si>
  <si>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</si>
  <si>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</si>
  <si>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</si>
  <si>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</si>
  <si>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</si>
  <si>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</si>
  <si>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</si>
  <si>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</si>
  <si>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</si>
  <si>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</si>
  <si>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</si>
  <si>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</si>
  <si>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</si>
  <si>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</si>
  <si>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</si>
  <si>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</si>
  <si>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</si>
  <si>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</si>
  <si>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</si>
  <si>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</si>
  <si>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</si>
  <si>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</si>
  <si>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</si>
  <si>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</si>
  <si>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</si>
  <si>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</si>
  <si>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</si>
  <si>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</si>
  <si>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</si>
  <si>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</si>
  <si>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</si>
  <si>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</si>
  <si>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</si>
  <si>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</si>
  <si>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</si>
  <si>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</si>
  <si>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</si>
  <si>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</si>
  <si>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</si>
  <si>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</si>
  <si>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</si>
  <si>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</si>
  <si>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</si>
  <si>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</si>
  <si>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</si>
  <si>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</si>
  <si>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</si>
  <si>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</si>
  <si>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</si>
  <si>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</si>
  <si>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</si>
  <si>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</si>
  <si>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</si>
  <si>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</si>
  <si>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</si>
  <si>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</si>
  <si>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</si>
  <si>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</si>
  <si>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</si>
  <si>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</si>
  <si>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</si>
  <si>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</si>
  <si>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</si>
  <si>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</si>
  <si>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</si>
  <si>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</si>
  <si>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</si>
  <si>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</si>
  <si>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</si>
  <si>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</si>
  <si>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</si>
  <si>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</si>
  <si>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</si>
  <si>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</si>
  <si>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</si>
  <si>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</si>
  <si>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</si>
  <si>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</si>
  <si>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</si>
  <si>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</si>
  <si>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</si>
  <si>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</si>
  <si>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</si>
  <si>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</si>
  <si>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</si>
  <si>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</si>
  <si>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</si>
  <si>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</si>
  <si>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</si>
  <si>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</si>
  <si>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</si>
  <si>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</si>
  <si>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</si>
  <si>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</si>
  <si>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</si>
  <si>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</si>
  <si>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</si>
  <si>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</si>
  <si>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</si>
  <si>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</si>
  <si>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</si>
  <si>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</si>
  <si>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</si>
  <si>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</si>
  <si>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</si>
  <si>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</si>
  <si>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</si>
  <si>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</si>
  <si>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</si>
  <si>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</si>
  <si>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</si>
  <si>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</si>
  <si>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</si>
  <si>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</si>
  <si>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</si>
  <si>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</si>
  <si>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</si>
  <si>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</si>
  <si>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</si>
  <si>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</si>
  <si>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</si>
  <si>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</si>
  <si>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</si>
  <si>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</si>
  <si>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</si>
  <si>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</si>
  <si>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</si>
  <si>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</si>
  <si>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</si>
  <si>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</si>
  <si>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</si>
  <si>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</si>
  <si>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</si>
  <si>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</si>
  <si>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</si>
  <si>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</si>
  <si>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</si>
  <si>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</si>
  <si>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</si>
  <si>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</si>
  <si>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</si>
  <si>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</si>
  <si>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</si>
  <si>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</si>
  <si>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</si>
  <si>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</si>
  <si>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</si>
  <si>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</si>
  <si>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</si>
  <si>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</si>
  <si>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</si>
  <si>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</si>
  <si>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</si>
  <si>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</si>
  <si>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</si>
  <si>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</si>
  <si>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</si>
  <si>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</si>
  <si>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</si>
  <si>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</si>
  <si>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</si>
  <si>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</si>
  <si>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</si>
  <si>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</si>
  <si>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</si>
  <si>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</si>
  <si>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</si>
  <si>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</si>
  <si>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</si>
  <si>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</si>
  <si>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</si>
  <si>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</si>
  <si>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</si>
  <si>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</si>
  <si>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</si>
  <si>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</si>
  <si>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</si>
  <si>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</si>
  <si>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</si>
  <si>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</si>
  <si>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</si>
  <si>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</si>
  <si>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</si>
  <si>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</si>
  <si>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</si>
  <si>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</si>
  <si>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</si>
  <si>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</si>
  <si>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</si>
  <si>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</si>
  <si>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</si>
  <si>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</si>
  <si>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</si>
  <si>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</si>
  <si>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</si>
  <si>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</si>
  <si>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</si>
  <si>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</si>
  <si>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</si>
  <si>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</si>
  <si>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</si>
  <si>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</si>
  <si>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</si>
  <si>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</si>
  <si>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</si>
  <si>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</si>
  <si>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</si>
  <si>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</si>
  <si>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</si>
  <si>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</si>
  <si>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</si>
  <si>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</si>
  <si>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</si>
  <si>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</si>
  <si>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</si>
  <si>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</si>
  <si>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</si>
  <si>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</si>
  <si>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</si>
  <si>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</si>
  <si>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</si>
  <si>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</si>
  <si>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</si>
  <si>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</si>
  <si>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</si>
  <si>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</si>
  <si>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</si>
  <si>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</si>
  <si>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</si>
  <si>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</si>
  <si>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</si>
  <si>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</si>
  <si>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</si>
  <si>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</si>
  <si>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</si>
  <si>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</si>
  <si>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</si>
  <si>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</si>
  <si>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</si>
  <si>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</si>
  <si>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</si>
  <si>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</si>
  <si>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</si>
  <si>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</si>
  <si>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</si>
  <si>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</si>
  <si>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</si>
  <si>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</si>
  <si>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</si>
  <si>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</si>
  <si>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</si>
  <si>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</si>
  <si>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</si>
  <si>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</si>
  <si>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</si>
  <si>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</si>
  <si>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</si>
  <si>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</si>
  <si>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</si>
  <si>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</si>
  <si>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</si>
  <si>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</si>
  <si>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</si>
  <si>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</si>
  <si>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</si>
  <si>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</si>
  <si>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</si>
  <si>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</si>
  <si>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</si>
  <si>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</si>
  <si>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</si>
  <si>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</si>
  <si>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</si>
  <si>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</si>
  <si>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</si>
  <si>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</si>
  <si>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</si>
  <si>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</si>
  <si>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</si>
  <si>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</si>
  <si>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</si>
  <si>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</si>
  <si>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</si>
  <si>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</si>
  <si>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</si>
  <si>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</si>
  <si>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</si>
  <si>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</si>
  <si>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</si>
  <si>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</si>
  <si>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</si>
  <si>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</si>
  <si>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</si>
  <si>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</si>
  <si>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</si>
  <si>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</si>
  <si>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</si>
  <si>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</si>
  <si>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</si>
  <si>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</si>
  <si>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</si>
  <si>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</si>
  <si>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</si>
  <si>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</si>
  <si>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</si>
  <si>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</si>
  <si>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</si>
  <si>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</si>
  <si>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</si>
  <si>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</si>
  <si>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</si>
  <si>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</si>
  <si>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</si>
  <si>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</si>
  <si>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</si>
  <si>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</si>
  <si>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</si>
  <si>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</si>
  <si>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</si>
  <si>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</si>
  <si>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</si>
  <si>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</si>
  <si>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</si>
  <si>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</si>
  <si>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</si>
  <si>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</si>
  <si>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</si>
  <si>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</si>
  <si>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</si>
  <si>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</si>
  <si>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</si>
  <si>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</si>
  <si>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</si>
  <si>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</si>
  <si>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</si>
  <si>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</si>
  <si>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</si>
  <si>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</si>
  <si>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</si>
  <si>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</si>
  <si>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</si>
  <si>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</si>
  <si>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</si>
  <si>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</si>
  <si>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</si>
  <si>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</si>
  <si>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</si>
  <si>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</si>
  <si>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</si>
  <si>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</si>
  <si>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</si>
  <si>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</si>
  <si>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</si>
  <si>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</si>
  <si>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</si>
  <si>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</si>
  <si>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</si>
  <si>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</si>
  <si>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</si>
  <si>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</si>
  <si>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</si>
  <si>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</si>
  <si>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</si>
  <si>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</si>
  <si>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</si>
  <si>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</si>
  <si>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</si>
  <si>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</si>
  <si>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</si>
  <si>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</si>
  <si>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</si>
  <si>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</si>
  <si>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</si>
  <si>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</si>
  <si>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</si>
  <si>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</si>
  <si>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</si>
  <si>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</si>
  <si>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</si>
  <si>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</si>
  <si>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</si>
  <si>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</si>
  <si>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</si>
  <si>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</si>
  <si>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</si>
  <si>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</si>
  <si>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</si>
  <si>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</si>
  <si>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</si>
  <si>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</si>
  <si>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</si>
  <si>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</si>
  <si>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</si>
  <si>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</si>
  <si>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</si>
  <si>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</si>
  <si>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</si>
  <si>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</si>
  <si>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</si>
  <si>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</si>
  <si>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</si>
  <si>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</si>
  <si>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</si>
  <si>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</si>
  <si>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</si>
  <si>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</si>
  <si>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</si>
  <si>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</si>
  <si>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</si>
  <si>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</si>
  <si>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</si>
  <si>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</si>
  <si>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</si>
  <si>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</si>
  <si>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</si>
  <si>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</si>
  <si>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</si>
  <si>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</si>
  <si>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</si>
  <si>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</si>
  <si>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</si>
  <si>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</si>
  <si>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</si>
  <si>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</si>
  <si>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</si>
  <si>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</si>
  <si>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</si>
  <si>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</si>
  <si>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</si>
  <si>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</si>
  <si>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</si>
  <si>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</si>
  <si>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</si>
  <si>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</si>
  <si>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</si>
  <si>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</si>
  <si>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</si>
  <si>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</si>
  <si>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</si>
  <si>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</si>
  <si>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</si>
  <si>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</si>
  <si>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</si>
  <si>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</si>
  <si>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</si>
  <si>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</si>
  <si>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</si>
  <si>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</si>
  <si>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</si>
  <si>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</si>
  <si>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</si>
  <si>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</si>
  <si>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</si>
  <si>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</si>
  <si>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</si>
  <si>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</si>
  <si>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</si>
  <si>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</si>
  <si>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</si>
  <si>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</si>
  <si>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</si>
  <si>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</si>
  <si>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</si>
  <si>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</si>
  <si>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</si>
  <si>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</si>
  <si>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</si>
  <si>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</si>
  <si>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</si>
  <si>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</si>
  <si>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</si>
  <si>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</si>
  <si>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</si>
  <si>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</si>
  <si>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</si>
  <si>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</si>
  <si>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</si>
  <si>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</si>
  <si>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</si>
  <si>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</si>
  <si>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</si>
  <si>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</si>
  <si>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</si>
  <si>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</si>
  <si>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</si>
  <si>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</si>
  <si>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</si>
  <si>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</si>
  <si>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</si>
  <si>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</si>
  <si>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</si>
  <si>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</si>
  <si>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</si>
  <si>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</si>
  <si>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</si>
  <si>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</si>
  <si>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</si>
  <si>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</si>
  <si>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</si>
  <si>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</si>
  <si>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</si>
  <si>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</si>
  <si>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</si>
  <si>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</si>
  <si>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</si>
  <si>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</si>
  <si>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</si>
  <si>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</si>
  <si>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</si>
  <si>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</si>
  <si>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</si>
  <si>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</si>
  <si>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</si>
  <si>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</si>
  <si>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</si>
  <si>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</si>
  <si>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</si>
  <si>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</si>
  <si>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</si>
  <si>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</si>
  <si>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</si>
  <si>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</si>
  <si>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</si>
  <si>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</si>
  <si>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</si>
  <si>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</si>
  <si>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</si>
  <si>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</si>
  <si>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</si>
  <si>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</si>
  <si>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</si>
  <si>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</si>
  <si>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</si>
  <si>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</si>
  <si>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</si>
  <si>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</si>
  <si>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</si>
  <si>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</si>
  <si>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</si>
  <si>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</si>
  <si>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</si>
  <si>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</si>
  <si>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</si>
  <si>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</si>
  <si>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</si>
  <si>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</si>
  <si>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</si>
  <si>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</si>
  <si>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</si>
  <si>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</si>
  <si>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</si>
  <si>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</si>
  <si>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</si>
  <si>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</si>
  <si>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</si>
  <si>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</si>
  <si>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</si>
  <si>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</si>
  <si>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</si>
  <si>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</si>
  <si>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</si>
  <si>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</si>
  <si>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</si>
  <si>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</si>
  <si>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</si>
  <si>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</si>
  <si>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</si>
  <si>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</si>
  <si>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</si>
  <si>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</si>
  <si>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</si>
  <si>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</si>
  <si>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</si>
  <si>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</si>
  <si>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</si>
  <si>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</si>
  <si>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</si>
  <si>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</si>
  <si>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</si>
  <si>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</si>
  <si>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</si>
  <si>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</si>
  <si>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</si>
  <si>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</si>
  <si>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</si>
  <si>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</si>
  <si>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</si>
  <si>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</si>
  <si>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</si>
  <si>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</si>
  <si>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</si>
  <si>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</si>
  <si>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</si>
  <si>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</si>
  <si>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</si>
  <si>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</si>
  <si>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</si>
  <si>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</si>
  <si>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</si>
  <si>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</si>
  <si>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</si>
  <si>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</si>
  <si>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</si>
  <si>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</si>
  <si>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</si>
  <si>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</si>
  <si>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</si>
  <si>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</si>
  <si>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</si>
  <si>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</si>
  <si>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</si>
  <si>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</si>
  <si>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</si>
  <si>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</si>
  <si>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</si>
  <si>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</si>
  <si>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</si>
  <si>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</si>
  <si>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</si>
  <si>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</si>
  <si>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</si>
  <si>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</si>
  <si>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</si>
  <si>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</si>
  <si>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</si>
  <si>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</si>
  <si>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</si>
  <si>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</si>
  <si>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</si>
  <si>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</si>
  <si>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</si>
  <si>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</si>
  <si>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</si>
  <si>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</si>
  <si>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</si>
  <si>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</si>
  <si>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</si>
  <si>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</si>
  <si>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</si>
  <si>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</si>
  <si>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</si>
  <si>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</si>
  <si>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</si>
  <si>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</si>
  <si>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</si>
  <si>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</si>
  <si>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</si>
  <si>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</si>
  <si>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</si>
  <si>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</si>
  <si>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</si>
  <si>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</si>
  <si>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</si>
  <si>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</si>
  <si>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</si>
  <si>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</si>
  <si>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</si>
  <si>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</si>
  <si>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</si>
  <si>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</si>
  <si>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</si>
  <si>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</si>
  <si>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</si>
  <si>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</si>
  <si>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</si>
  <si>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</si>
  <si>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</si>
  <si>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</si>
  <si>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</si>
  <si>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</si>
  <si>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</si>
  <si>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</si>
  <si>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</si>
  <si>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</si>
  <si>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</si>
  <si>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</si>
  <si>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</si>
  <si>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</si>
  <si>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</si>
  <si>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</si>
  <si>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</si>
  <si>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</si>
  <si>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</si>
  <si>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</si>
  <si>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</si>
  <si>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</si>
  <si>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</si>
  <si>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</si>
  <si>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</si>
  <si>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</si>
  <si>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</si>
  <si>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</si>
  <si>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</si>
  <si>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</si>
  <si>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</si>
  <si>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</si>
  <si>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</si>
  <si>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</si>
  <si>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</si>
  <si>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</si>
  <si>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</si>
  <si>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</si>
  <si>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</si>
  <si>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</si>
  <si>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</si>
  <si>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</si>
  <si>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</si>
  <si>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</si>
  <si>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</si>
  <si>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</si>
  <si>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</si>
  <si>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</si>
  <si>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</si>
  <si>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</si>
  <si>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</si>
  <si>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</si>
  <si>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</si>
  <si>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</si>
  <si>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</si>
  <si>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</si>
  <si>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</si>
  <si>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</si>
  <si>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</si>
  <si>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</si>
  <si>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</si>
  <si>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</si>
  <si>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</si>
  <si>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</si>
  <si>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</si>
  <si>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</si>
  <si>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</si>
  <si>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</si>
  <si>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</si>
  <si>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</si>
  <si>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</si>
  <si>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</si>
  <si>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</si>
  <si>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</si>
  <si>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</si>
  <si>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</si>
  <si>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</si>
  <si>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</si>
  <si>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</si>
  <si>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</si>
  <si>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</si>
  <si>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</si>
  <si>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</si>
  <si>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</si>
  <si>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</si>
  <si>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</si>
  <si>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</si>
  <si>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</si>
  <si>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</si>
  <si>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</si>
  <si>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</si>
  <si>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</si>
  <si>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</si>
  <si>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</si>
  <si>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</si>
  <si>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</si>
  <si>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</si>
  <si>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</si>
  <si>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</si>
  <si>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</si>
  <si>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</si>
  <si>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</si>
  <si>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</si>
  <si>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</si>
  <si>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</si>
  <si>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</si>
  <si>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</si>
  <si>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</si>
  <si>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</si>
  <si>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</si>
  <si>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</si>
  <si>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</si>
  <si>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</si>
  <si>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</si>
  <si>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</si>
  <si>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</si>
  <si>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</si>
  <si>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</si>
  <si>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</si>
  <si>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</si>
  <si>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</si>
  <si>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</si>
  <si>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</si>
  <si>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</si>
  <si>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</si>
  <si>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</si>
  <si>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</si>
  <si>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</si>
  <si>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</si>
  <si>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</si>
  <si>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</si>
  <si>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</si>
  <si>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</si>
  <si>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</si>
  <si>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</si>
  <si>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</si>
  <si>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</si>
  <si>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</si>
  <si>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</si>
  <si>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</si>
  <si>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</si>
  <si>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</si>
  <si>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</si>
  <si>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</si>
  <si>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</si>
  <si>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</si>
  <si>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</si>
  <si>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</si>
  <si>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</si>
  <si>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</si>
  <si>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</si>
  <si>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</si>
  <si>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</si>
  <si>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</si>
  <si>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</si>
  <si>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</si>
  <si>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</si>
  <si>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</si>
  <si>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</si>
  <si>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</si>
  <si>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</si>
  <si>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</si>
  <si>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</si>
  <si>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</si>
  <si>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</si>
  <si>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</si>
  <si>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</si>
  <si>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</si>
  <si>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</si>
  <si>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</si>
  <si>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</si>
  <si>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</si>
  <si>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</si>
  <si>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</si>
  <si>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</si>
  <si>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</si>
  <si>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</si>
  <si>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</si>
  <si>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</si>
  <si>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</si>
  <si>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</si>
  <si>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</si>
  <si>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</si>
  <si>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</si>
  <si>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</si>
  <si>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</si>
  <si>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</si>
  <si>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</si>
  <si>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</si>
  <si>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</si>
  <si>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</si>
  <si>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</si>
  <si>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</si>
  <si>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</si>
  <si>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</si>
  <si>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</si>
  <si>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</si>
  <si>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</si>
  <si>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</si>
  <si>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</si>
  <si>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</si>
  <si>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</si>
  <si>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</si>
  <si>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</si>
  <si>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</si>
  <si>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</si>
  <si>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</si>
  <si>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</si>
  <si>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</si>
  <si>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</si>
  <si>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</si>
  <si>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</si>
  <si>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</si>
  <si>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</si>
  <si>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</si>
  <si>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</si>
  <si>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</si>
  <si>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</si>
  <si>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</si>
  <si>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</si>
  <si>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</si>
  <si>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</si>
  <si>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</si>
  <si>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</si>
  <si>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</si>
  <si>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</si>
  <si>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</si>
  <si>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</si>
  <si>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</si>
  <si>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</si>
  <si>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</si>
  <si>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</si>
  <si>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</si>
  <si>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</si>
  <si>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</si>
  <si>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</si>
  <si>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</si>
  <si>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</si>
  <si>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</si>
  <si>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</si>
  <si>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</si>
  <si>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</si>
  <si>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</si>
  <si>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</si>
  <si>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</si>
  <si>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</si>
  <si>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</si>
  <si>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</si>
  <si>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</si>
  <si>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</si>
  <si>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</si>
  <si>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</si>
  <si>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</si>
  <si>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</si>
  <si>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</si>
  <si>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</si>
  <si>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</si>
  <si>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</si>
  <si>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</si>
  <si>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</si>
  <si>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</si>
  <si>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</si>
  <si>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</si>
  <si>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</si>
  <si>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</si>
  <si>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</si>
  <si>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</si>
  <si>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</si>
  <si>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</si>
  <si>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</si>
  <si>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</si>
  <si>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</si>
  <si>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</si>
  <si>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</si>
  <si>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</si>
  <si>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</si>
  <si>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</si>
  <si>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</si>
  <si>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</si>
  <si>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</si>
  <si>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</si>
  <si>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</si>
  <si>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</si>
  <si>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</si>
  <si>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</si>
  <si>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</si>
  <si>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</si>
  <si>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</si>
  <si>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</si>
  <si>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</si>
  <si>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</si>
  <si>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</si>
  <si>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</si>
  <si>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</si>
  <si>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</si>
  <si>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</si>
  <si>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</si>
  <si>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</si>
  <si>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</si>
  <si>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</si>
  <si>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</si>
  <si>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</si>
  <si>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</si>
  <si>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</si>
  <si>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</si>
  <si>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</si>
  <si>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</si>
  <si>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</si>
  <si>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</si>
  <si>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</si>
  <si>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</si>
  <si>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</si>
  <si>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</si>
  <si>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</si>
  <si>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</si>
  <si>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</si>
  <si>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</si>
  <si>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</si>
  <si>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</si>
  <si>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</si>
  <si>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</si>
  <si>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</si>
  <si>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</si>
  <si>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</si>
  <si>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</si>
  <si>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</si>
  <si>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</si>
  <si>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</si>
  <si>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</si>
  <si>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</si>
  <si>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</si>
  <si>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</si>
  <si>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</si>
  <si>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</si>
  <si>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</si>
  <si>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</si>
  <si>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</si>
  <si>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</si>
  <si>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</si>
  <si>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</si>
  <si>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</si>
  <si>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</si>
  <si>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</si>
  <si>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</si>
  <si>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</si>
  <si>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</si>
  <si>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</si>
  <si>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</si>
  <si>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</si>
  <si>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</si>
  <si>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</si>
  <si>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</si>
  <si>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</si>
  <si>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</si>
  <si>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</si>
  <si>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</si>
  <si>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</si>
  <si>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</si>
  <si>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</si>
  <si>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</si>
  <si>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</si>
  <si>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</si>
  <si>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</si>
  <si>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</si>
  <si>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</si>
  <si>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</si>
  <si>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</si>
  <si>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</si>
  <si>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</si>
  <si>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</si>
  <si>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</si>
  <si>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</si>
  <si>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</si>
  <si>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</si>
  <si>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</si>
  <si>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</si>
  <si>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</si>
  <si>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</si>
  <si>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</si>
  <si>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</si>
  <si>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</si>
  <si>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</si>
  <si>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</si>
  <si>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</si>
  <si>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</si>
  <si>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</si>
  <si>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</si>
  <si>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</si>
  <si>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</si>
  <si>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</si>
  <si>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</si>
  <si>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</si>
  <si>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</si>
  <si>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</si>
  <si>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</si>
  <si>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</si>
  <si>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</si>
  <si>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</si>
  <si>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</si>
  <si>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</si>
  <si>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</si>
  <si>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</si>
  <si>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</si>
  <si>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</si>
  <si>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</si>
  <si>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</si>
  <si>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</si>
  <si>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</si>
  <si>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</si>
  <si>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</si>
  <si>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</si>
  <si>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</si>
  <si>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</si>
  <si>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</si>
  <si>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</si>
  <si>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</si>
  <si>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</si>
  <si>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</si>
  <si>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</si>
  <si>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</si>
  <si>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</si>
  <si>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</si>
  <si>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</si>
  <si>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</si>
  <si>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</si>
  <si>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</si>
  <si>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</si>
  <si>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</si>
  <si>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</si>
  <si>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</si>
  <si>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</si>
  <si>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</si>
  <si>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</si>
  <si>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</si>
  <si>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</si>
  <si>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</si>
  <si>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</si>
  <si>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</si>
  <si>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</si>
  <si>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</si>
  <si>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</si>
  <si>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</si>
  <si>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</si>
  <si>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</si>
  <si>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</si>
  <si>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</si>
  <si>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</si>
  <si>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</si>
  <si>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</si>
  <si>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</si>
  <si>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</si>
  <si>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</si>
  <si>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</si>
  <si>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</si>
  <si>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</si>
  <si>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</si>
  <si>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</si>
  <si>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</si>
  <si>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</si>
  <si>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</si>
  <si>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</si>
  <si>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</si>
  <si>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</si>
  <si>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</si>
  <si>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</si>
  <si>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</si>
  <si>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</si>
  <si>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</si>
  <si>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</si>
  <si>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</si>
  <si>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</si>
  <si>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</si>
  <si>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</si>
  <si>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</si>
  <si>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</si>
  <si>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</si>
  <si>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</si>
  <si>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</si>
  <si>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</si>
  <si>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</si>
  <si>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</si>
  <si>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</si>
  <si>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</si>
  <si>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</si>
  <si>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</si>
  <si>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</si>
  <si>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</si>
  <si>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</si>
  <si>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</si>
  <si>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</si>
  <si>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</si>
  <si>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</si>
  <si>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</si>
  <si>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</si>
  <si>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</si>
  <si>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</si>
  <si>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</si>
  <si>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</si>
  <si>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</si>
  <si>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</si>
  <si>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</si>
  <si>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</si>
  <si>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</si>
  <si>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</si>
  <si>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</si>
  <si>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</si>
  <si>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</si>
  <si>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</si>
  <si>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</si>
  <si>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</si>
  <si>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</si>
  <si>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</si>
  <si>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</si>
  <si>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</si>
  <si>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</si>
  <si>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</si>
  <si>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</si>
  <si>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</si>
  <si>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</si>
  <si>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</si>
  <si>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</si>
  <si>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</si>
  <si>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</si>
  <si>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</si>
  <si>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</si>
  <si>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</si>
  <si>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</si>
  <si>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</si>
  <si>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</si>
  <si>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</si>
  <si>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</si>
  <si>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</si>
  <si>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</si>
  <si>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</si>
  <si>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</si>
  <si>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</si>
  <si>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</si>
  <si>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</si>
  <si>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</si>
  <si>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</si>
  <si>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</si>
  <si>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</si>
  <si>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</si>
  <si>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</si>
  <si>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</si>
  <si>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</si>
  <si>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</si>
  <si>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</si>
  <si>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</si>
  <si>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</si>
  <si>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</si>
  <si>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</si>
  <si>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</si>
  <si>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</si>
  <si>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</si>
  <si>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</si>
  <si>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</si>
  <si>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</si>
  <si>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</si>
  <si>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</si>
  <si>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</si>
  <si>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</si>
  <si>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</si>
  <si>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</si>
  <si>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</si>
  <si>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</si>
  <si>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</si>
  <si>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</si>
  <si>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</si>
  <si>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</si>
  <si>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</si>
  <si>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</si>
  <si>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</si>
  <si>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</si>
  <si>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</si>
  <si>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</si>
  <si>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</si>
  <si>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</si>
  <si>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</si>
  <si>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</si>
  <si>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</si>
  <si>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</si>
  <si>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</si>
  <si>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</si>
  <si>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</si>
  <si>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</si>
  <si>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</si>
  <si>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</si>
  <si>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</si>
  <si>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</si>
  <si>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</si>
  <si>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</si>
  <si>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</si>
  <si>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</si>
  <si>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</si>
  <si>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</si>
  <si>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</si>
  <si>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</si>
  <si>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</si>
  <si>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</si>
  <si>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</si>
  <si>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</si>
  <si>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</si>
  <si>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</si>
  <si>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</si>
  <si>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</si>
  <si>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</si>
  <si>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</si>
  <si>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</si>
  <si>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</si>
  <si>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</si>
  <si>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</si>
  <si>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</si>
  <si>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</si>
  <si>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</si>
  <si>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</si>
  <si>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</si>
  <si>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</si>
  <si>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</si>
  <si>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</si>
  <si>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</si>
  <si>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</si>
  <si>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</si>
  <si>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</si>
  <si>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</si>
  <si>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</si>
  <si>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</si>
  <si>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</si>
  <si>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</si>
  <si>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</si>
  <si>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</si>
  <si>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</si>
  <si>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</si>
  <si>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</si>
  <si>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</si>
  <si>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</si>
  <si>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</si>
  <si>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</si>
  <si>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</si>
  <si>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</si>
  <si>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</si>
  <si>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</si>
  <si>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</si>
  <si>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</si>
  <si>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</si>
  <si>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</si>
  <si>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</si>
  <si>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</si>
  <si>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</si>
  <si>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</si>
  <si>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</si>
  <si>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</si>
  <si>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</si>
  <si>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</si>
  <si>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</si>
  <si>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</si>
  <si>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</si>
  <si>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</si>
  <si>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</si>
  <si>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</si>
  <si>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</si>
  <si>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</si>
  <si>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</si>
  <si>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</si>
  <si>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</si>
  <si>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</si>
  <si>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</si>
  <si>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</si>
  <si>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</si>
  <si>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</si>
  <si>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</si>
  <si>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</si>
  <si>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</si>
  <si>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</si>
  <si>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</si>
  <si>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</si>
  <si>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</si>
  <si>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</si>
  <si>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</si>
  <si>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</si>
  <si>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</si>
  <si>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</si>
  <si>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</si>
  <si>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</si>
  <si>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</si>
  <si>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</si>
  <si>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</si>
  <si>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</si>
  <si>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</si>
  <si>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</si>
  <si>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</si>
  <si>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</si>
  <si>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</si>
  <si>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</si>
  <si>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</si>
  <si>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</si>
  <si>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</si>
  <si>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</si>
  <si>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</si>
  <si>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</si>
  <si>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</si>
  <si>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</si>
  <si>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</si>
  <si>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</si>
  <si>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</si>
  <si>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</si>
  <si>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</si>
  <si>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</si>
  <si>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</si>
  <si>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</si>
  <si>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</si>
  <si>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</si>
  <si>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</si>
  <si>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</si>
  <si>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</si>
  <si>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</si>
  <si>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</si>
  <si>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</si>
  <si>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</si>
  <si>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</si>
  <si>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</si>
  <si>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</si>
  <si>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</si>
  <si>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</si>
  <si>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</si>
  <si>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</si>
  <si>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</si>
  <si>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</si>
  <si>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</si>
  <si>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</si>
  <si>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</si>
  <si>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</si>
  <si>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</si>
  <si>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</si>
  <si>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</si>
  <si>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</si>
  <si>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</si>
  <si>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</si>
  <si>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</si>
  <si>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</si>
  <si>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</si>
  <si>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</si>
  <si>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</si>
  <si>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</si>
  <si>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</si>
  <si>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</si>
  <si>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</si>
  <si>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</si>
  <si>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</si>
  <si>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</si>
  <si>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</si>
  <si>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</si>
  <si>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</si>
  <si>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</si>
  <si>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</si>
  <si>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</si>
  <si>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</si>
  <si>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</si>
  <si>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</si>
  <si>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</si>
  <si>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</si>
  <si>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</si>
  <si>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</si>
  <si>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</si>
  <si>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</si>
  <si>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</si>
  <si>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</si>
  <si>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</si>
  <si>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</si>
  <si>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</si>
  <si>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</si>
  <si>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</si>
  <si>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</si>
  <si>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</si>
  <si>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</si>
  <si>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</si>
  <si>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</si>
  <si>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</si>
  <si>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</si>
  <si>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</si>
  <si>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</si>
  <si>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</si>
  <si>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</si>
  <si>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</si>
  <si>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</si>
  <si>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</si>
  <si>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</si>
  <si>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</si>
  <si>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</si>
  <si>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</si>
  <si>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</si>
  <si>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</si>
  <si>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</si>
  <si>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</si>
  <si>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</si>
  <si>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</si>
  <si>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</si>
  <si>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</si>
  <si>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</si>
  <si>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</si>
  <si>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</si>
  <si>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</si>
  <si>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</si>
  <si>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</si>
  <si>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</si>
  <si>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</si>
  <si>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</si>
  <si>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</si>
  <si>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</si>
  <si>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</si>
  <si>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</si>
  <si>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</si>
  <si>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</si>
  <si>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</si>
  <si>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</si>
  <si>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</si>
  <si>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</si>
  <si>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</si>
  <si>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</si>
  <si>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</si>
  <si>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</si>
  <si>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</si>
  <si>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</si>
  <si>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</si>
  <si>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</si>
  <si>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</si>
  <si>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</si>
  <si>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</si>
  <si>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</si>
  <si>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</si>
  <si>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</si>
  <si>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</si>
  <si>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</si>
  <si>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</si>
  <si>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</si>
  <si>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</si>
  <si>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</si>
  <si>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</si>
  <si>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</si>
  <si>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</si>
  <si>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</si>
  <si>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</si>
  <si>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</si>
  <si>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</si>
  <si>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</si>
  <si>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</si>
  <si>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</si>
  <si>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</si>
  <si>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</si>
  <si>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</si>
  <si>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</si>
  <si>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</si>
  <si>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</si>
  <si>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</si>
  <si>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</si>
  <si>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</si>
  <si>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</si>
  <si>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</si>
  <si>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</si>
  <si>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</si>
  <si>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</si>
  <si>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</si>
  <si>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</si>
  <si>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</si>
  <si>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</si>
  <si>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</si>
  <si>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</si>
  <si>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</si>
  <si>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</si>
  <si>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</si>
  <si>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</si>
  <si>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</si>
  <si>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</si>
  <si>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</si>
  <si>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</si>
  <si>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</si>
  <si>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</si>
  <si>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</si>
  <si>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</si>
  <si>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</si>
  <si>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</si>
  <si>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</si>
  <si>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</si>
  <si>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</si>
  <si>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</si>
  <si>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</si>
  <si>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</si>
  <si>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</si>
  <si>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</si>
  <si>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</si>
  <si>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</si>
  <si>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</si>
  <si>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</si>
  <si>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</si>
  <si>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</si>
  <si>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</si>
  <si>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</si>
  <si>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</si>
  <si>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</si>
  <si>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</si>
  <si>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</si>
  <si>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</si>
  <si>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</si>
  <si>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</si>
  <si>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</si>
  <si>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</si>
  <si>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</si>
  <si>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</si>
  <si>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</si>
  <si>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</si>
  <si>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</si>
  <si>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</si>
  <si>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</si>
  <si>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</si>
  <si>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</si>
  <si>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</si>
  <si>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</si>
  <si>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</si>
  <si>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</si>
  <si>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</si>
  <si>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</si>
  <si>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</si>
  <si>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</si>
  <si>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</si>
  <si>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</si>
  <si>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</si>
  <si>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</si>
  <si>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</si>
  <si>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</si>
  <si>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</si>
  <si>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</si>
  <si>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</si>
  <si>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</si>
  <si>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</si>
  <si>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</si>
  <si>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</si>
  <si>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</si>
  <si>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</si>
  <si>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</si>
  <si>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</si>
  <si>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</si>
  <si>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</si>
  <si>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</si>
  <si>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</si>
  <si>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</si>
  <si>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</si>
  <si>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</si>
  <si>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</si>
  <si>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</si>
  <si>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</si>
  <si>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</si>
  <si>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</si>
  <si>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</si>
  <si>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</si>
  <si>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</si>
  <si>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</si>
  <si>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</si>
  <si>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</si>
  <si>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</si>
  <si>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</si>
  <si>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</si>
  <si>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</si>
  <si>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</si>
  <si>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</si>
  <si>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</si>
  <si>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</si>
  <si>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</si>
  <si>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</si>
  <si>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</si>
  <si>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</si>
  <si>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</si>
  <si>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</si>
  <si>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</si>
  <si>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</si>
  <si>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</si>
  <si>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</si>
  <si>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</si>
  <si>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</si>
  <si>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</si>
  <si>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</si>
  <si>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</si>
  <si>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</si>
  <si>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</si>
  <si>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</si>
  <si>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</si>
  <si>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</si>
  <si>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</si>
  <si>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</si>
  <si>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</si>
  <si>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</si>
  <si>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</si>
  <si>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</si>
  <si>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</si>
  <si>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</si>
  <si>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</si>
  <si>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</si>
  <si>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</si>
  <si>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</si>
  <si>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</si>
  <si>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</si>
  <si>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</si>
  <si>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</si>
  <si>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</si>
  <si>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</si>
  <si>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</si>
  <si>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</si>
  <si>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</si>
  <si>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</si>
  <si>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</si>
  <si>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</si>
  <si>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</si>
  <si>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</si>
  <si>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</si>
  <si>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</si>
  <si>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</si>
  <si>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</si>
  <si>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</si>
  <si>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</si>
  <si>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</si>
  <si>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</si>
  <si>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</si>
  <si>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</si>
  <si>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</si>
  <si>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</si>
  <si>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</si>
  <si>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</si>
  <si>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</si>
  <si>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</si>
  <si>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</si>
  <si>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</si>
  <si>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</si>
  <si>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</si>
  <si>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</si>
  <si>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</si>
  <si>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</si>
  <si>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</si>
  <si>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</si>
  <si>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</si>
  <si>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</si>
  <si>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</si>
  <si>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</si>
  <si>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</si>
  <si>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</si>
  <si>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</si>
  <si>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</si>
  <si>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</si>
  <si>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</si>
  <si>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</si>
  <si>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</si>
  <si>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</si>
  <si>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</si>
  <si>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</si>
  <si>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</si>
  <si>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</si>
  <si>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</si>
  <si>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</si>
  <si>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</si>
  <si>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</si>
  <si>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</si>
  <si>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</si>
  <si>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</si>
  <si>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</si>
  <si>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</si>
  <si>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</si>
  <si>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</si>
  <si>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</si>
  <si>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</si>
  <si>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</si>
  <si>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</si>
  <si>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</si>
  <si>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</si>
  <si>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</si>
  <si>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</si>
  <si>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</si>
  <si>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</si>
  <si>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</si>
  <si>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</si>
  <si>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</si>
  <si>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</si>
  <si>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</si>
  <si>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</si>
  <si>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</si>
  <si>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</si>
  <si>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</si>
  <si>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</si>
  <si>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</si>
  <si>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</si>
  <si>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</si>
  <si>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</si>
  <si>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</si>
  <si>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</si>
  <si>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</si>
  <si>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</si>
  <si>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</si>
  <si>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</si>
  <si>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</si>
  <si>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</si>
  <si>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</si>
  <si>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</si>
  <si>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</si>
  <si>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</si>
  <si>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</si>
  <si>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</si>
  <si>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</si>
  <si>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</si>
  <si>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</si>
  <si>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</si>
  <si>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</si>
  <si>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</si>
  <si>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</si>
  <si>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</si>
  <si>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</si>
  <si>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</si>
  <si>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</si>
  <si>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</si>
  <si>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</si>
  <si>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</si>
  <si>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</si>
  <si>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</si>
  <si>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</si>
  <si>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</si>
  <si>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</si>
  <si>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</si>
  <si>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</si>
  <si>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</si>
  <si>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</si>
  <si>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</si>
  <si>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</si>
  <si>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</si>
  <si>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</si>
  <si>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</si>
  <si>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</si>
  <si>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</si>
  <si>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</si>
  <si>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</si>
  <si>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</si>
  <si>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</si>
  <si>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</si>
  <si>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</si>
  <si>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</si>
  <si>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</si>
  <si>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</si>
  <si>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</si>
  <si>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</si>
  <si>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</si>
  <si>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</si>
  <si>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</si>
  <si>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</si>
  <si>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</si>
  <si>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</si>
  <si>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</si>
  <si>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</si>
  <si>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</si>
  <si>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</si>
  <si>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</si>
  <si>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</si>
  <si>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</si>
  <si>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</si>
  <si>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</si>
  <si>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</si>
  <si>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</si>
  <si>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</si>
  <si>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</si>
  <si>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</si>
  <si>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</si>
  <si>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</si>
  <si>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</si>
  <si>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</si>
  <si>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</si>
  <si>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</si>
  <si>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</si>
  <si>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</si>
  <si>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</si>
  <si>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</si>
  <si>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</si>
  <si>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</si>
  <si>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</si>
  <si>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</si>
  <si>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</si>
  <si>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</si>
  <si>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</si>
  <si>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</si>
  <si>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</si>
  <si>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</si>
  <si>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</si>
  <si>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</si>
  <si>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</si>
  <si>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</si>
  <si>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</si>
  <si>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</si>
  <si>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</si>
  <si>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</si>
  <si>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</si>
  <si>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</si>
  <si>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</si>
  <si>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</si>
  <si>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</si>
  <si>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</si>
  <si>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</si>
  <si>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</si>
  <si>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</si>
  <si>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</si>
  <si>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</si>
  <si>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</si>
  <si>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</si>
  <si>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</si>
  <si>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</si>
  <si>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</si>
  <si>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</si>
  <si>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</si>
  <si>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</si>
  <si>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</si>
  <si>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</si>
  <si>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</si>
  <si>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</si>
  <si>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</si>
  <si>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</si>
  <si>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</si>
  <si>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</si>
  <si>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</si>
  <si>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</si>
  <si>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</si>
  <si>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</si>
  <si>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</si>
  <si>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</si>
  <si>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</si>
  <si>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</si>
  <si>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</si>
  <si>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</si>
  <si>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</si>
  <si>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</si>
  <si>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</si>
  <si>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</si>
  <si>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</si>
  <si>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</si>
  <si>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</si>
  <si>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</si>
  <si>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</si>
  <si>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</si>
  <si>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</si>
  <si>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</si>
  <si>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</si>
  <si>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</si>
  <si>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</si>
  <si>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</si>
  <si>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</si>
  <si>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</si>
  <si>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</si>
  <si>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</si>
  <si>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</si>
  <si>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</si>
  <si>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</si>
  <si>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</si>
  <si>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</si>
  <si>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</si>
  <si>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</si>
  <si>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</si>
  <si>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</si>
  <si>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</si>
  <si>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</si>
  <si>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</si>
  <si>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</si>
  <si>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</si>
  <si>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</si>
  <si>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</si>
  <si>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</si>
  <si>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</si>
  <si>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</si>
  <si>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</si>
  <si>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</si>
  <si>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</si>
  <si>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</si>
  <si>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</si>
  <si>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</si>
  <si>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</si>
  <si>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</si>
  <si>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</si>
  <si>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</si>
  <si>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</si>
  <si>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</si>
  <si>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</si>
  <si>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</si>
  <si>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</si>
  <si>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</si>
  <si>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</si>
  <si>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</si>
  <si>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</si>
  <si>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</si>
  <si>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</si>
  <si>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</si>
  <si>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</si>
  <si>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</si>
  <si>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</si>
  <si>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</si>
  <si>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</si>
  <si>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</si>
  <si>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</si>
  <si>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</si>
  <si>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</si>
  <si>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</si>
  <si>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</si>
  <si>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</si>
  <si>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</si>
  <si>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</si>
  <si>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</si>
  <si>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</si>
  <si>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</si>
  <si>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</si>
  <si>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</si>
  <si>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</si>
  <si>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</si>
  <si>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</si>
  <si>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</si>
  <si>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</si>
  <si>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</si>
  <si>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</si>
  <si>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</si>
  <si>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</si>
  <si>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</si>
  <si>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</si>
  <si>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</si>
  <si>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</si>
  <si>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</si>
  <si>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</si>
  <si>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</si>
  <si>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</si>
  <si>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</si>
  <si>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</si>
  <si>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</si>
  <si>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</si>
  <si>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</si>
  <si>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</si>
  <si>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</si>
  <si>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</si>
  <si>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</si>
  <si>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</si>
  <si>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</si>
  <si>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</si>
  <si>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</si>
  <si>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</si>
  <si>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</si>
  <si>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</si>
  <si>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</si>
  <si>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</si>
  <si>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</si>
  <si>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</si>
  <si>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</si>
  <si>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</si>
  <si>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</si>
  <si>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</si>
  <si>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</si>
  <si>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</si>
  <si>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</si>
  <si>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</si>
  <si>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</si>
  <si>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</si>
  <si>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</si>
  <si>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</si>
  <si>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</si>
  <si>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</si>
  <si>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</si>
  <si>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</si>
  <si>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</si>
  <si>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</si>
  <si>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</si>
  <si>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</si>
  <si>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</si>
  <si>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</si>
  <si>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</si>
  <si>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</si>
  <si>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</si>
  <si>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</si>
  <si>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</si>
  <si>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</si>
  <si>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</si>
  <si>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</si>
  <si>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</si>
  <si>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</si>
  <si>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</si>
  <si>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</si>
  <si>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</si>
  <si>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</si>
  <si>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</si>
  <si>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</si>
  <si>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</si>
  <si>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</si>
  <si>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</si>
  <si>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</si>
  <si>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</si>
  <si>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</si>
  <si>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</si>
  <si>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</si>
  <si>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</si>
  <si>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</si>
  <si>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</si>
  <si>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</si>
  <si>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</si>
  <si>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</si>
  <si>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</si>
  <si>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</si>
  <si>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</si>
  <si>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</si>
  <si>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</si>
  <si>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</si>
  <si>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</si>
  <si>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</si>
  <si>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</si>
  <si>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</si>
  <si>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</si>
  <si>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</si>
  <si>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</si>
  <si>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</si>
  <si>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</si>
  <si>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</si>
  <si>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</si>
  <si>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</si>
  <si>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</si>
  <si>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</si>
  <si>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</si>
  <si>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</si>
  <si>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</si>
  <si>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</si>
  <si>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</si>
  <si>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</si>
  <si>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</si>
  <si>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</si>
  <si>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</si>
  <si>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</si>
  <si>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</si>
  <si>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</si>
  <si>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</si>
  <si>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</si>
  <si>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</si>
  <si>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</si>
  <si>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</si>
  <si>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</si>
  <si>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</si>
  <si>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</si>
  <si>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</si>
  <si>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</si>
  <si>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</si>
  <si>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</si>
  <si>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</si>
  <si>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</si>
  <si>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</si>
  <si>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</si>
  <si>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</si>
  <si>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</si>
  <si>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</si>
  <si>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</si>
  <si>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</si>
  <si>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</si>
  <si>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</si>
  <si>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</si>
  <si>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</si>
  <si>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</si>
  <si>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</si>
  <si>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</si>
  <si>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</si>
  <si>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</si>
  <si>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</si>
  <si>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</si>
  <si>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</si>
  <si>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</si>
  <si>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</si>
  <si>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</si>
  <si>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</si>
  <si>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</si>
  <si>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</si>
  <si>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</si>
  <si>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</si>
  <si>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</si>
  <si>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</si>
  <si>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</si>
  <si>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</si>
  <si>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</si>
  <si>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</si>
  <si>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</si>
  <si>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</si>
  <si>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</si>
  <si>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</si>
  <si>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</si>
  <si>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</si>
  <si>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</si>
  <si>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</si>
  <si>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</si>
  <si>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</si>
  <si>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</si>
  <si>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</si>
  <si>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</si>
  <si>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</si>
  <si>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</si>
  <si>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</si>
  <si>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</si>
  <si>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</si>
  <si>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</si>
  <si>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</si>
  <si>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</si>
  <si>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</si>
  <si>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</si>
  <si>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</si>
  <si>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</si>
  <si>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</si>
  <si>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</si>
  <si>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</si>
  <si>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</si>
  <si>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</si>
  <si>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</si>
  <si>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</si>
  <si>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</si>
  <si>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</si>
  <si>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</si>
  <si>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</si>
  <si>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</si>
  <si>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</si>
  <si>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</si>
  <si>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</si>
  <si>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</si>
  <si>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</si>
  <si>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</si>
  <si>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</si>
  <si>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</si>
  <si>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</si>
  <si>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</si>
  <si>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</si>
  <si>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</si>
  <si>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</si>
  <si>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</si>
  <si>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</si>
  <si>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</si>
  <si>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</si>
  <si>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</si>
  <si>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</si>
  <si>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</si>
  <si>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</si>
  <si>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</si>
  <si>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</si>
  <si>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</si>
  <si>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</si>
  <si>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</si>
  <si>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</si>
  <si>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</si>
  <si>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</si>
  <si>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</si>
  <si>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</si>
  <si>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</si>
  <si>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</si>
  <si>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</si>
  <si>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</si>
  <si>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</si>
  <si>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</si>
  <si>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</si>
  <si>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</si>
  <si>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</si>
  <si>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</si>
  <si>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</si>
  <si>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</si>
  <si>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</si>
  <si>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</si>
  <si>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</si>
  <si>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</si>
  <si>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</si>
  <si>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</si>
  <si>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</si>
  <si>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</si>
  <si>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</si>
  <si>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</si>
  <si>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</si>
  <si>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</si>
  <si>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</si>
  <si>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</si>
  <si>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</si>
  <si>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</si>
  <si>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</si>
  <si>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</si>
  <si>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</si>
  <si>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</si>
  <si>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</si>
  <si>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</si>
  <si>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</si>
  <si>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</si>
  <si>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</si>
  <si>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</si>
  <si>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</si>
  <si>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</si>
  <si>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</si>
  <si>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</si>
  <si>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</si>
  <si>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</si>
  <si>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</si>
  <si>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</si>
  <si>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</si>
  <si>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</si>
  <si>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</si>
  <si>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</si>
  <si>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</si>
  <si>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</si>
  <si>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</si>
  <si>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</si>
  <si>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</si>
  <si>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</si>
  <si>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</si>
  <si>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</si>
  <si>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</si>
  <si>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</si>
  <si>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</si>
  <si>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</si>
  <si>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</si>
  <si>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</si>
  <si>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</si>
  <si>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</si>
  <si>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</si>
  <si>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</si>
  <si>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</si>
  <si>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</si>
  <si>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</si>
  <si>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</si>
  <si>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</si>
  <si>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</si>
  <si>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</si>
  <si>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</si>
  <si>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</si>
  <si>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</si>
  <si>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</si>
  <si>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</si>
  <si>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</si>
  <si>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</si>
  <si>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</si>
  <si>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</si>
  <si>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</si>
  <si>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</si>
  <si>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</si>
  <si>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</si>
  <si>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</si>
  <si>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</si>
  <si>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</si>
  <si>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</si>
  <si>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</si>
  <si>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</si>
  <si>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</si>
  <si>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</si>
  <si>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</si>
  <si>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</si>
  <si>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</si>
  <si>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</si>
  <si>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</si>
  <si>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</si>
  <si>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</si>
  <si>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</si>
  <si>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</si>
  <si>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</si>
  <si>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</si>
  <si>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</si>
  <si>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</si>
  <si>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</si>
  <si>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</si>
  <si>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</si>
  <si>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</si>
  <si>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</si>
  <si>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</si>
  <si>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</si>
  <si>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</si>
  <si>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</si>
  <si>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</si>
  <si>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</si>
  <si>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</si>
  <si>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</si>
  <si>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</si>
  <si>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</si>
  <si>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</si>
  <si>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</si>
  <si>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</si>
  <si>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</si>
  <si>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</si>
  <si>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</si>
  <si>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</si>
  <si>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</si>
  <si>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</si>
  <si>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</si>
  <si>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</si>
  <si>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</si>
  <si>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</si>
  <si>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</si>
  <si>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</si>
  <si>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</si>
  <si>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</si>
  <si>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</si>
  <si>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</si>
  <si>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</si>
  <si>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</si>
  <si>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</si>
  <si>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</si>
  <si>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</si>
  <si>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</si>
  <si>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</si>
  <si>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</si>
  <si>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</si>
  <si>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</si>
  <si>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</si>
  <si>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</si>
  <si>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</si>
  <si>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</si>
  <si>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</si>
  <si>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</si>
  <si>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</si>
  <si>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</si>
  <si>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</si>
  <si>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</si>
  <si>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</si>
  <si>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</si>
  <si>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</si>
  <si>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</si>
  <si>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</si>
  <si>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</si>
  <si>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</si>
  <si>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</si>
  <si>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</si>
  <si>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</si>
  <si>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</si>
  <si>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</si>
  <si>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</si>
  <si>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</si>
  <si>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</si>
  <si>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</si>
  <si>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</si>
  <si>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</si>
  <si>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</si>
  <si>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</si>
  <si>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</si>
  <si>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</si>
  <si>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</si>
  <si>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</si>
  <si>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</si>
  <si>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</si>
  <si>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</si>
  <si>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</si>
  <si>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</si>
  <si>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</si>
  <si>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</si>
  <si>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</si>
  <si>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</si>
  <si>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</si>
  <si>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</si>
  <si>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</si>
  <si>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</si>
  <si>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</si>
  <si>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</si>
  <si>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</si>
  <si>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</si>
  <si>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</si>
  <si>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</si>
  <si>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</si>
  <si>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</si>
  <si>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</si>
  <si>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</si>
  <si>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</si>
  <si>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</si>
  <si>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</si>
  <si>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</si>
  <si>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</si>
  <si>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</si>
  <si>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</si>
  <si>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</si>
  <si>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</si>
  <si>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</si>
  <si>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</si>
  <si>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</si>
  <si>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</si>
  <si>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</si>
  <si>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</si>
  <si>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</si>
  <si>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</si>
  <si>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</si>
  <si>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</si>
  <si>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</si>
  <si>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</si>
  <si>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</si>
  <si>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</si>
  <si>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</si>
  <si>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</si>
  <si>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</si>
  <si>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</si>
  <si>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</si>
  <si>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</si>
  <si>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</si>
  <si>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</si>
  <si>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</si>
  <si>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</si>
  <si>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</si>
  <si>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</si>
  <si>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</si>
  <si>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</si>
  <si>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</si>
  <si>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</si>
  <si>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</si>
  <si>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</si>
  <si>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</si>
  <si>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</si>
  <si>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</si>
  <si>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</si>
  <si>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</si>
  <si>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</si>
  <si>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</si>
  <si>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</si>
  <si>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</si>
  <si>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</si>
  <si>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</si>
  <si>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</si>
  <si>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</si>
  <si>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</si>
  <si>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</si>
  <si>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</si>
  <si>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</si>
  <si>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</si>
  <si>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</si>
  <si>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</si>
  <si>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</si>
  <si>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</si>
  <si>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</si>
  <si>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</si>
  <si>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</si>
  <si>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</si>
  <si>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</si>
  <si>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</si>
  <si>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</si>
  <si>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</si>
  <si>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</si>
  <si>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</si>
  <si>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</si>
  <si>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</si>
  <si>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</si>
  <si>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</si>
  <si>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</si>
  <si>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</si>
  <si>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</si>
  <si>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</si>
  <si>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</si>
  <si>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</si>
  <si>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</si>
  <si>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</si>
  <si>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</si>
  <si>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</si>
  <si>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</si>
  <si>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</si>
  <si>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</si>
  <si>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</si>
  <si>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</si>
  <si>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</si>
  <si>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</si>
  <si>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</si>
  <si>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</si>
  <si>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</si>
  <si>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</si>
  <si>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</si>
  <si>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</si>
  <si>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</si>
  <si>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</si>
  <si>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</si>
  <si>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</si>
  <si>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</si>
  <si>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</si>
  <si>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</si>
  <si>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</si>
  <si>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</si>
  <si>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</si>
  <si>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</si>
  <si>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</si>
  <si>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</si>
  <si>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</si>
  <si>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</si>
  <si>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</si>
  <si>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</si>
  <si>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</si>
  <si>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</si>
  <si>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</si>
  <si>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</si>
  <si>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</si>
  <si>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</si>
  <si>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</si>
  <si>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</si>
  <si>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</si>
  <si>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</si>
  <si>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</si>
  <si>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</si>
  <si>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</si>
  <si>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</si>
  <si>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</si>
  <si>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</si>
  <si>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</si>
  <si>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</si>
  <si>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</si>
  <si>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</si>
  <si>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</si>
  <si>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</si>
  <si>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</si>
  <si>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</si>
  <si>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</si>
  <si>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</si>
  <si>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</si>
  <si>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</si>
  <si>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</si>
  <si>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</si>
  <si>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</si>
  <si>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</si>
  <si>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</si>
  <si>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</si>
  <si>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</si>
  <si>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</si>
  <si>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</si>
  <si>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</si>
  <si>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</si>
  <si>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</si>
  <si>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</si>
  <si>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</si>
  <si>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</si>
  <si>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</si>
  <si>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</si>
  <si>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</si>
  <si>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</si>
  <si>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</si>
  <si>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</si>
  <si>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</si>
  <si>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</si>
  <si>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</si>
  <si>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</si>
  <si>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</si>
  <si>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</si>
  <si>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</si>
  <si>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</si>
  <si>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</si>
  <si>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</si>
  <si>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</si>
  <si>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</si>
  <si>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</si>
  <si>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</si>
  <si>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</si>
  <si>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</si>
  <si>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</si>
  <si>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</si>
  <si>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</si>
  <si>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</si>
  <si>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</si>
  <si>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</si>
  <si>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</si>
  <si>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</si>
  <si>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</si>
  <si>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</si>
  <si>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</si>
  <si>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</si>
  <si>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</si>
  <si>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</si>
  <si>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</si>
  <si>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</si>
  <si>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</si>
  <si>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</si>
  <si>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</si>
  <si>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</si>
  <si>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</si>
  <si>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</si>
  <si>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</si>
  <si>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</si>
  <si>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</si>
  <si>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</si>
  <si>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</si>
  <si>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</si>
  <si>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</si>
  <si>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</si>
  <si>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</si>
  <si>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</si>
  <si>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</si>
  <si>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</si>
  <si>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</si>
  <si>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</si>
  <si>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</si>
  <si>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</si>
  <si>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</si>
  <si>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</si>
  <si>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</si>
  <si>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</si>
  <si>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</si>
  <si>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</si>
  <si>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</si>
  <si>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</si>
  <si>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</si>
  <si>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</si>
  <si>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</si>
  <si>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</si>
  <si>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</si>
  <si>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</si>
  <si>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</si>
  <si>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</si>
  <si>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</si>
  <si>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</si>
  <si>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</si>
  <si>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</si>
  <si>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</si>
  <si>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</si>
  <si>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</si>
  <si>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</si>
  <si>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</si>
  <si>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</si>
  <si>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</si>
  <si>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</si>
  <si>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</si>
  <si>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</si>
  <si>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</si>
  <si>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</si>
  <si>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</si>
  <si>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</si>
  <si>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</si>
  <si>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</si>
  <si>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</si>
  <si>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</si>
  <si>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</si>
  <si>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</si>
  <si>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</si>
  <si>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</si>
  <si>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</si>
  <si>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</si>
  <si>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</si>
  <si>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</si>
  <si>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</si>
  <si>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</si>
  <si>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</si>
  <si>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</si>
  <si>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</si>
  <si>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</si>
  <si>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</si>
  <si>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</si>
  <si>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</si>
  <si>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</si>
  <si>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</si>
  <si>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</si>
  <si>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</si>
  <si>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</si>
  <si>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</si>
  <si>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</si>
  <si>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</si>
  <si>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</si>
  <si>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</si>
  <si>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</si>
  <si>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</si>
  <si>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</si>
  <si>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</si>
  <si>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</si>
  <si>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</si>
  <si>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</si>
  <si>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</si>
  <si>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</si>
  <si>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</si>
  <si>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</si>
  <si>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</si>
  <si>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</si>
  <si>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</si>
  <si>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</si>
  <si>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</si>
  <si>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</si>
  <si>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</si>
  <si>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</si>
  <si>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</si>
  <si>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</si>
  <si>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</si>
  <si>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</si>
  <si>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</si>
  <si>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</si>
  <si>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</si>
  <si>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</si>
  <si>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</si>
  <si>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</si>
  <si>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</si>
  <si>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</si>
  <si>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</si>
  <si>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</si>
  <si>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</si>
  <si>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</si>
  <si>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</si>
  <si>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</si>
  <si>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</si>
  <si>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</si>
  <si>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</si>
  <si>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</si>
  <si>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</si>
  <si>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</si>
  <si>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</si>
  <si>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</si>
  <si>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</si>
  <si>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</si>
  <si>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</si>
  <si>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</si>
  <si>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</si>
  <si>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</si>
  <si>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</si>
  <si>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</si>
  <si>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</si>
  <si>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</si>
  <si>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</si>
  <si>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</si>
  <si>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</si>
  <si>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</si>
  <si>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</si>
  <si>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</si>
  <si>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</si>
  <si>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</si>
  <si>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</si>
  <si>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</si>
  <si>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</si>
  <si>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</si>
  <si>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</si>
  <si>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</si>
  <si>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</si>
  <si>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</si>
  <si>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</si>
  <si>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</si>
  <si>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</si>
  <si>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</si>
  <si>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</si>
  <si>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</si>
  <si>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</si>
  <si>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</si>
  <si>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</si>
  <si>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</si>
  <si>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</si>
  <si>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</si>
  <si>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</si>
  <si>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</si>
  <si>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</si>
  <si>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</si>
  <si>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</si>
  <si>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</si>
  <si>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</si>
  <si>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</si>
  <si>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</si>
  <si>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</si>
  <si>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</si>
  <si>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</si>
  <si>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</si>
  <si>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</si>
  <si>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</si>
  <si>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</si>
  <si>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</si>
  <si>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</si>
  <si>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</si>
  <si>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</si>
  <si>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</si>
  <si>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</si>
  <si>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</si>
  <si>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</si>
  <si>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</si>
  <si>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</si>
  <si>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</si>
  <si>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</si>
  <si>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</si>
  <si>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</si>
  <si>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</si>
  <si>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</si>
  <si>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</si>
  <si>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</si>
  <si>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</si>
  <si>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</si>
  <si>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</si>
  <si>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</si>
  <si>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</si>
  <si>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</si>
  <si>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</si>
  <si>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</si>
  <si>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</si>
  <si>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</si>
  <si>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</si>
  <si>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</si>
  <si>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</si>
  <si>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</si>
  <si>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</si>
  <si>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</si>
  <si>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</si>
  <si>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</si>
  <si>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</si>
  <si>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</si>
  <si>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</si>
  <si>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</si>
  <si>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</si>
  <si>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</si>
  <si>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</si>
  <si>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</si>
  <si>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</si>
  <si>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</si>
  <si>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</si>
  <si>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</si>
  <si>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</si>
  <si>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</si>
  <si>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</si>
  <si>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</si>
  <si>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</si>
  <si>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</si>
  <si>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</si>
  <si>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</si>
  <si>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</si>
  <si>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</si>
  <si>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</si>
  <si>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</si>
  <si>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</si>
  <si>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</si>
  <si>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</si>
  <si>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</si>
  <si>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</si>
  <si>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</si>
  <si>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</si>
  <si>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</si>
  <si>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</si>
  <si>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</si>
  <si>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</si>
  <si>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</si>
  <si>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</si>
  <si>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</si>
  <si>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</si>
  <si>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</si>
  <si>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</si>
  <si>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</si>
  <si>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</si>
  <si>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</si>
  <si>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</si>
  <si>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</si>
  <si>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</si>
  <si>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</si>
  <si>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</si>
  <si>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</si>
  <si>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</si>
  <si>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</si>
  <si>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</si>
  <si>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</si>
  <si>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</si>
  <si>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</si>
  <si>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</si>
  <si>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</si>
  <si>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</si>
  <si>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</si>
  <si>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</si>
  <si>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</si>
  <si>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</si>
  <si>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</si>
  <si>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</si>
  <si>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</si>
  <si>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</si>
  <si>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</si>
  <si>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</si>
  <si>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</si>
  <si>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</si>
  <si>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</si>
  <si>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</si>
  <si>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</si>
  <si>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</si>
  <si>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</si>
  <si>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</si>
  <si>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</si>
  <si>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</si>
  <si>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</si>
  <si>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</si>
  <si>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</si>
  <si>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</si>
  <si>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</si>
  <si>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</si>
  <si>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</si>
  <si>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</si>
  <si>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</si>
  <si>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</si>
  <si>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</si>
  <si>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</si>
  <si>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</si>
  <si>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</si>
  <si>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</si>
  <si>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</si>
  <si>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</si>
  <si>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</si>
  <si>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</si>
  <si>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</si>
  <si>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</si>
  <si>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</si>
  <si>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</si>
  <si>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</si>
  <si>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</si>
  <si>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</si>
  <si>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</si>
  <si>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</si>
  <si>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</si>
  <si>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</si>
  <si>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</si>
  <si>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</si>
  <si>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</si>
  <si>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</si>
  <si>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</si>
  <si>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</si>
  <si>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</si>
  <si>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</si>
  <si>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</si>
  <si>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</si>
  <si>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</si>
  <si>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</si>
  <si>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</si>
  <si>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</si>
  <si>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</si>
  <si>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</si>
  <si>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</si>
  <si>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</si>
  <si>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</si>
  <si>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</si>
  <si>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</si>
  <si>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</si>
  <si>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</si>
  <si>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</si>
  <si>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</si>
  <si>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</si>
  <si>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</si>
  <si>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</si>
  <si>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</si>
  <si>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</si>
  <si>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</si>
  <si>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</si>
  <si>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</si>
  <si>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</si>
  <si>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</si>
  <si>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</si>
  <si>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</si>
  <si>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</si>
  <si>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</si>
  <si>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</si>
  <si>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</si>
  <si>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</si>
  <si>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</si>
  <si>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</si>
  <si>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</si>
  <si>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</si>
  <si>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</si>
  <si>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</si>
  <si>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</si>
  <si>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</si>
  <si>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</si>
  <si>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</si>
  <si>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</si>
  <si>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</si>
  <si>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</si>
  <si>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</si>
  <si>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</si>
  <si>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</si>
  <si>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</si>
  <si>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</si>
  <si>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</si>
  <si>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</si>
  <si>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</si>
  <si>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</si>
  <si>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</si>
  <si>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</si>
  <si>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</si>
  <si>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</si>
  <si>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</si>
  <si>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</si>
  <si>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</si>
  <si>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</si>
  <si>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</si>
  <si>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</si>
  <si>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</si>
  <si>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</si>
  <si>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</si>
  <si>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</si>
  <si>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</si>
  <si>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</si>
  <si>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</si>
  <si>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</si>
  <si>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</si>
  <si>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</si>
  <si>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</si>
  <si>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</si>
  <si>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</si>
  <si>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</si>
  <si>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</si>
  <si>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</si>
  <si>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</si>
  <si>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</si>
  <si>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</si>
  <si>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</si>
  <si>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</si>
  <si>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</si>
  <si>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</si>
  <si>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</si>
  <si>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</si>
  <si>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</si>
  <si>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</si>
  <si>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</si>
  <si>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</si>
  <si>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</si>
  <si>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</si>
  <si>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</si>
  <si>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</si>
  <si>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</si>
  <si>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</si>
  <si>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</si>
  <si>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</si>
  <si>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</si>
  <si>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</si>
  <si>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</si>
  <si>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</si>
  <si>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</si>
  <si>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</si>
  <si>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</si>
  <si>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</si>
  <si>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</si>
  <si>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</si>
  <si>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</si>
  <si>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</si>
  <si>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</si>
  <si>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</si>
  <si>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</si>
  <si>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</si>
  <si>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</si>
  <si>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</si>
  <si>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</si>
  <si>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</si>
  <si>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</si>
  <si>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</si>
  <si>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</si>
  <si>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</si>
  <si>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</si>
  <si>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</si>
  <si>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</si>
  <si>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</si>
  <si>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</si>
  <si>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</si>
  <si>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</si>
  <si>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</si>
  <si>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</si>
  <si>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</si>
  <si>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</si>
  <si>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</si>
  <si>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</si>
  <si>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</si>
  <si>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</si>
  <si>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</si>
  <si>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</si>
  <si>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</si>
  <si>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</si>
  <si>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</si>
  <si>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</si>
  <si>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</si>
  <si>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</si>
  <si>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</si>
  <si>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</si>
  <si>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</si>
  <si>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</si>
  <si>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</si>
  <si>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</si>
  <si>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</si>
  <si>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</si>
  <si>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</si>
  <si>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</si>
  <si>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</si>
  <si>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</si>
  <si>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</si>
  <si>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</si>
  <si>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</si>
  <si>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</si>
  <si>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</si>
  <si>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</si>
  <si>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</si>
  <si>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</si>
  <si>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</si>
  <si>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</si>
  <si>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</si>
  <si>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</si>
  <si>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</si>
  <si>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</si>
  <si>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</si>
  <si>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</si>
  <si>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</si>
  <si>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</si>
  <si>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</si>
  <si>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</si>
  <si>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</si>
  <si>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</si>
  <si>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</si>
  <si>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</si>
  <si>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</si>
  <si>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</si>
  <si>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</si>
  <si>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</si>
  <si>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</si>
  <si>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</si>
  <si>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</si>
  <si>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</si>
  <si>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</si>
  <si>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</si>
  <si>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</si>
  <si>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</si>
  <si>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</si>
  <si>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</si>
  <si>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</si>
  <si>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</si>
  <si>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</si>
  <si>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</si>
  <si>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</si>
  <si>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</si>
  <si>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</si>
  <si>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</si>
  <si>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</si>
  <si>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</si>
  <si>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</si>
  <si>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</si>
  <si>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</si>
  <si>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</si>
  <si>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</si>
  <si>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</si>
  <si>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</si>
  <si>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</si>
  <si>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</si>
  <si>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</si>
  <si>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</si>
  <si>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</si>
  <si>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</si>
  <si>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</si>
  <si>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</si>
  <si>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</si>
  <si>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</si>
  <si>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</si>
  <si>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</si>
  <si>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</si>
  <si>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</si>
  <si>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</si>
  <si>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</si>
  <si>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</si>
  <si>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</si>
  <si>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</si>
  <si>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</si>
  <si>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</si>
  <si>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</si>
  <si>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</si>
  <si>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</si>
  <si>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</si>
  <si>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</si>
  <si>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</si>
  <si>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</si>
  <si>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</si>
  <si>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</si>
  <si>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</si>
  <si>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</si>
  <si>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</si>
  <si>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</si>
  <si>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</si>
  <si>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</si>
  <si>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</si>
  <si>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</si>
  <si>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</si>
  <si>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</si>
  <si>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</si>
  <si>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</si>
  <si>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</si>
  <si>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</si>
  <si>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</si>
  <si>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</si>
  <si>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</si>
  <si>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</si>
  <si>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</si>
  <si>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</si>
  <si>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</si>
  <si>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</si>
  <si>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</si>
  <si>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</si>
  <si>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</si>
  <si>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</si>
  <si>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</si>
  <si>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</si>
  <si>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</si>
  <si>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</si>
  <si>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</si>
  <si>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</si>
  <si>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</si>
  <si>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</si>
  <si>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</si>
  <si>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</si>
  <si>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</si>
  <si>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</si>
  <si>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</si>
  <si>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</si>
  <si>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</si>
  <si>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</si>
  <si>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</si>
  <si>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</si>
  <si>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</si>
  <si>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</si>
  <si>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</si>
  <si>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</si>
  <si>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</si>
  <si>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</si>
  <si>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</si>
  <si>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</si>
  <si>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</si>
  <si>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</si>
  <si>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</si>
  <si>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</si>
  <si>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</si>
  <si>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</si>
  <si>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</si>
  <si>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</si>
  <si>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</si>
  <si>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</si>
  <si>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</si>
  <si>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</si>
  <si>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</si>
  <si>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</si>
  <si>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</si>
  <si>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</si>
  <si>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</si>
  <si>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</si>
  <si>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</si>
  <si>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</si>
  <si>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</si>
  <si>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</si>
  <si>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</si>
  <si>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</si>
  <si>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</si>
  <si>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</si>
  <si>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</si>
  <si>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</si>
  <si>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</si>
  <si>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</si>
  <si>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</si>
  <si>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</si>
  <si>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</si>
  <si>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</si>
  <si>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</si>
  <si>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</si>
  <si>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</si>
  <si>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</si>
  <si>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</si>
  <si>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</si>
  <si>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</si>
  <si>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</si>
  <si>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</si>
  <si>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</si>
  <si>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</si>
  <si>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</si>
  <si>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</si>
  <si>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</si>
  <si>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</si>
  <si>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</si>
  <si>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</si>
  <si>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</si>
  <si>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</si>
  <si>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</si>
  <si>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</si>
  <si>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</si>
  <si>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</si>
  <si>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</si>
  <si>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</si>
  <si>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</si>
  <si>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</si>
  <si>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</si>
  <si>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</si>
  <si>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</si>
  <si>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</si>
  <si>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</si>
  <si>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</si>
  <si>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</si>
  <si>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</si>
  <si>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</si>
  <si>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</si>
  <si>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</si>
  <si>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</si>
  <si>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</si>
  <si>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</si>
  <si>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</si>
  <si>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</si>
  <si>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</si>
  <si>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</si>
  <si>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</si>
  <si>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</si>
  <si>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</si>
  <si>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</si>
  <si>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</si>
  <si>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</si>
  <si>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</si>
  <si>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</si>
  <si>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</si>
  <si>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</si>
  <si>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</si>
  <si>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</si>
  <si>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</si>
  <si>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</si>
  <si>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</si>
  <si>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</si>
  <si>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</si>
  <si>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</si>
  <si>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</si>
  <si>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</si>
  <si>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</si>
  <si>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</si>
  <si>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</si>
  <si>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</si>
  <si>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</si>
  <si>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</si>
  <si>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</si>
  <si>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</si>
  <si>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</si>
  <si>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</si>
  <si>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</si>
  <si>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</si>
  <si>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</si>
  <si>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</si>
  <si>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</si>
  <si>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</si>
  <si>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</si>
  <si>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</si>
  <si>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</si>
  <si>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</si>
  <si>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</si>
  <si>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</si>
  <si>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</si>
  <si>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</si>
  <si>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</si>
  <si>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</si>
  <si>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</si>
  <si>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</si>
  <si>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</si>
  <si>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</si>
  <si>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</si>
  <si>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</si>
  <si>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</si>
  <si>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</si>
  <si>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</si>
  <si>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</si>
  <si>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</si>
  <si>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</si>
  <si>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</si>
  <si>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</si>
  <si>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</si>
  <si>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</si>
  <si>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</si>
  <si>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</si>
  <si>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</si>
  <si>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</si>
  <si>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</si>
  <si>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</si>
  <si>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</si>
  <si>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</si>
  <si>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</si>
  <si>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</si>
  <si>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</si>
  <si>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</si>
  <si>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</si>
  <si>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</si>
  <si>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</si>
  <si>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</si>
  <si>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</si>
  <si>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</si>
  <si>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</si>
  <si>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</si>
  <si>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</si>
  <si>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</si>
  <si>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</si>
  <si>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</si>
  <si>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</si>
  <si>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</si>
  <si>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</si>
  <si>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</si>
  <si>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</si>
  <si>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</si>
  <si>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</si>
  <si>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</si>
  <si>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</si>
  <si>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</si>
  <si>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</si>
  <si>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</si>
  <si>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</si>
  <si>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</si>
  <si>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</si>
  <si>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</si>
  <si>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</si>
  <si>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</si>
  <si>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</si>
  <si>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</si>
  <si>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</si>
  <si>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</si>
  <si>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</si>
  <si>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</si>
  <si>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</si>
  <si>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</si>
  <si>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</si>
  <si>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</si>
  <si>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</si>
  <si>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</si>
  <si>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</si>
  <si>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</si>
  <si>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</si>
  <si>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</si>
  <si>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</si>
  <si>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</si>
  <si>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</si>
  <si>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</si>
  <si>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</si>
  <si>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</si>
  <si>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</si>
  <si>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</si>
  <si>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</si>
  <si>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</si>
  <si>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</si>
  <si>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</si>
  <si>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</si>
  <si>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</si>
  <si>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</si>
  <si>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</si>
  <si>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</si>
  <si>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</si>
  <si>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</si>
  <si>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</si>
  <si>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</si>
  <si>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</si>
  <si>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</si>
  <si>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</si>
  <si>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</si>
  <si>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</si>
  <si>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</si>
  <si>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</si>
  <si>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</si>
  <si>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</si>
  <si>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</si>
  <si>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</si>
  <si>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</si>
  <si>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</si>
  <si>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</si>
  <si>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</si>
  <si>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</si>
  <si>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</si>
  <si>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</si>
  <si>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</si>
  <si>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</si>
  <si>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</si>
  <si>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</si>
  <si>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</si>
  <si>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</si>
  <si>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</si>
  <si>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</si>
  <si>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</si>
  <si>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</si>
  <si>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</si>
  <si>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</si>
  <si>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</si>
  <si>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</si>
  <si>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</si>
  <si>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</si>
  <si>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</si>
  <si>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</si>
  <si>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</si>
  <si>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</si>
  <si>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</si>
  <si>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</si>
  <si>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</si>
  <si>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</si>
  <si>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</si>
  <si>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</si>
  <si>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</si>
  <si>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</si>
  <si>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</si>
  <si>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</si>
  <si>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</si>
  <si>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</si>
  <si>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</si>
  <si>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</si>
  <si>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</si>
  <si>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</si>
  <si>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</si>
  <si>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</si>
  <si>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</si>
  <si>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</si>
  <si>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</si>
  <si>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</si>
  <si>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</si>
  <si>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</si>
  <si>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</si>
  <si>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</si>
  <si>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</si>
  <si>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</si>
  <si>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</si>
  <si>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</si>
  <si>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</si>
  <si>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</si>
  <si>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</si>
  <si>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</si>
  <si>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</si>
  <si>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</si>
  <si>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</si>
  <si>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</si>
  <si>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</si>
  <si>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</si>
  <si>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</si>
  <si>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</si>
  <si>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</si>
  <si>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</si>
  <si>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</si>
  <si>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</si>
  <si>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</si>
  <si>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</si>
  <si>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</si>
  <si>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</si>
  <si>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</si>
  <si>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</si>
  <si>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</si>
  <si>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</si>
  <si>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</si>
  <si>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</si>
  <si>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</si>
  <si>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</si>
  <si>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</si>
  <si>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</si>
  <si>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</si>
  <si>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</si>
  <si>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</si>
  <si>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</si>
  <si>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</si>
  <si>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</si>
  <si>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</si>
  <si>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</si>
  <si>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</si>
  <si>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</si>
  <si>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</si>
  <si>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</si>
  <si>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</si>
  <si>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</si>
  <si>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</si>
  <si>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</si>
  <si>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</si>
  <si>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</si>
  <si>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</si>
  <si>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</si>
  <si>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</si>
  <si>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</si>
  <si>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</si>
  <si>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</si>
  <si>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</si>
  <si>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</si>
  <si>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</si>
  <si>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</si>
  <si>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</si>
  <si>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</si>
  <si>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</si>
  <si>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</si>
  <si>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</si>
  <si>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</si>
  <si>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</si>
  <si>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</si>
  <si>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</si>
  <si>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</si>
  <si>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</si>
  <si>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</si>
  <si>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</si>
  <si>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</si>
  <si>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</si>
  <si>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</si>
  <si>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</si>
  <si>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</si>
  <si>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</si>
  <si>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</si>
  <si>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</si>
  <si>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</si>
  <si>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</si>
  <si>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</si>
  <si>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</si>
  <si>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</si>
  <si>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</si>
  <si>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</si>
  <si>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</si>
  <si>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</si>
  <si>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</si>
  <si>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</si>
  <si>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</si>
  <si>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</si>
  <si>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</si>
  <si>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</si>
  <si>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</si>
  <si>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</si>
  <si>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</si>
  <si>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</si>
  <si>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</si>
  <si>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</si>
  <si>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</si>
  <si>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</si>
  <si>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</si>
  <si>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</si>
  <si>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</si>
  <si>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</si>
  <si>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</si>
  <si>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</si>
  <si>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</si>
  <si>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</si>
  <si>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</si>
  <si>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</si>
  <si>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</si>
  <si>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</si>
  <si>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</si>
  <si>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</si>
  <si>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</si>
  <si>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</si>
  <si>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</si>
  <si>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</si>
  <si>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</si>
  <si>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</si>
  <si>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</si>
  <si>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</si>
  <si>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</si>
  <si>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</si>
  <si>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</si>
  <si>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</si>
  <si>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</si>
  <si>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</si>
  <si>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</si>
  <si>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</si>
  <si>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</si>
  <si>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</si>
  <si>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</si>
  <si>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</si>
  <si>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</si>
  <si>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</si>
  <si>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</si>
  <si>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</si>
  <si>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</si>
  <si>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</si>
  <si>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</si>
  <si>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</si>
  <si>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</si>
  <si>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</si>
  <si>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</si>
  <si>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</si>
  <si>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</si>
  <si>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</si>
  <si>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</si>
  <si>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</si>
  <si>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</si>
  <si>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</si>
  <si>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</si>
  <si>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</si>
  <si>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</si>
  <si>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</si>
  <si>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</si>
  <si>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</si>
  <si>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</si>
  <si>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</si>
  <si>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</si>
  <si>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</si>
  <si>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</si>
  <si>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</si>
  <si>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</si>
  <si>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</si>
  <si>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</si>
  <si>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</si>
  <si>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</si>
  <si>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</si>
  <si>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</si>
  <si>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</si>
  <si>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</si>
  <si>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</si>
  <si>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</si>
  <si>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</si>
  <si>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</si>
  <si>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</si>
  <si>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</si>
  <si>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</si>
  <si>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</si>
  <si>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</si>
  <si>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</si>
  <si>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</si>
  <si>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</si>
  <si>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</si>
  <si>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</si>
  <si>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</si>
  <si>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</si>
  <si>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</si>
  <si>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</si>
  <si>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</si>
  <si>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</si>
  <si>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</si>
  <si>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</si>
  <si>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</si>
  <si>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</si>
  <si>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</si>
  <si>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</si>
  <si>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</si>
  <si>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</si>
  <si>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</si>
  <si>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</si>
  <si>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</si>
  <si>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</si>
  <si>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</si>
  <si>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</si>
  <si>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</si>
  <si>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</si>
  <si>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</si>
  <si>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</si>
  <si>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</si>
  <si>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</si>
  <si>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</si>
  <si>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</si>
  <si>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</si>
  <si>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</si>
  <si>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</si>
  <si>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</si>
  <si>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</si>
  <si>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</si>
  <si>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</si>
  <si>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</si>
  <si>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</si>
  <si>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</si>
  <si>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</si>
  <si>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</si>
  <si>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</si>
  <si>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</si>
  <si>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</si>
  <si>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</si>
  <si>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</si>
  <si>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</si>
  <si>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</si>
  <si>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</si>
  <si>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</si>
  <si>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</si>
  <si>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</si>
  <si>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</si>
  <si>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</si>
  <si>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</si>
  <si>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</si>
  <si>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</si>
  <si>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</si>
  <si>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</si>
  <si>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</si>
  <si>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</si>
  <si>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</si>
  <si>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</si>
  <si>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</si>
  <si>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</si>
  <si>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</si>
  <si>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</si>
  <si>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</si>
  <si>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</si>
  <si>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</si>
  <si>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</si>
  <si>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</si>
  <si>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</si>
  <si>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</si>
  <si>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</si>
  <si>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</si>
  <si>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</si>
  <si>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</si>
  <si>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</si>
  <si>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</si>
  <si>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</si>
  <si>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</si>
  <si>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</si>
  <si>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</si>
  <si>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</si>
  <si>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</si>
  <si>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</si>
  <si>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</si>
  <si>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</si>
  <si>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</si>
  <si>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</si>
  <si>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</si>
  <si>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</si>
  <si>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</si>
  <si>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</si>
  <si>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</si>
  <si>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</si>
  <si>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</si>
  <si>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</si>
  <si>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</si>
  <si>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</si>
  <si>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</si>
  <si>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</si>
  <si>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</si>
  <si>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</si>
  <si>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</si>
  <si>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</si>
  <si>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</si>
  <si>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</si>
  <si>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</si>
  <si>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</si>
  <si>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</si>
  <si>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</si>
  <si>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</si>
  <si>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</si>
  <si>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</si>
  <si>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</si>
  <si>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</si>
  <si>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</si>
  <si>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</si>
  <si>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</si>
  <si>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</si>
  <si>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</si>
  <si>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</si>
  <si>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</si>
  <si>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</si>
  <si>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</si>
  <si>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</si>
  <si>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</si>
  <si>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</si>
  <si>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</si>
  <si>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</si>
  <si>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</si>
  <si>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</si>
  <si>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</si>
  <si>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</si>
  <si>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</si>
  <si>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</si>
  <si>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</si>
  <si>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</si>
  <si>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</si>
  <si>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</si>
  <si>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</si>
  <si>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</si>
  <si>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</si>
  <si>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</si>
  <si>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</si>
  <si>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</si>
  <si>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</si>
  <si>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</si>
  <si>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</si>
  <si>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</si>
  <si>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</si>
  <si>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</si>
  <si>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</si>
  <si>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</si>
  <si>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</si>
  <si>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</si>
  <si>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</si>
  <si>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</si>
  <si>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</si>
  <si>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</si>
  <si>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</si>
  <si>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</si>
  <si>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</si>
  <si>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</si>
  <si>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</si>
  <si>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</si>
  <si>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</si>
  <si>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</si>
  <si>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</si>
  <si>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</si>
  <si>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</si>
  <si>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</si>
  <si>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</si>
  <si>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</si>
  <si>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</si>
  <si>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</si>
  <si>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</si>
  <si>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</si>
  <si>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</si>
  <si>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</si>
  <si>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</si>
  <si>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</si>
  <si>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</si>
  <si>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</si>
  <si>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</si>
  <si>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</si>
  <si>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</si>
  <si>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</si>
  <si>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</si>
  <si>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</si>
  <si>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</si>
  <si>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</si>
  <si>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</si>
  <si>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</si>
  <si>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</si>
  <si>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</si>
  <si>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</si>
  <si>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</si>
  <si>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</si>
  <si>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</si>
  <si>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</si>
  <si>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</si>
  <si>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</si>
  <si>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</si>
  <si>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</si>
  <si>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</si>
  <si>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</si>
  <si>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</si>
  <si>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</si>
  <si>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</si>
  <si>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</si>
  <si>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</si>
  <si>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</si>
  <si>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</si>
  <si>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</si>
  <si>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</si>
  <si>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</si>
  <si>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</si>
  <si>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</si>
  <si>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</si>
  <si>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</si>
  <si>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</si>
  <si>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</si>
  <si>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</si>
  <si>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</si>
  <si>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</si>
  <si>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</si>
  <si>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</si>
  <si>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</si>
  <si>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</si>
  <si>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</si>
  <si>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</si>
  <si>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</si>
  <si>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</si>
  <si>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</si>
  <si>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</si>
  <si>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</si>
  <si>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</si>
  <si>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</si>
  <si>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</si>
  <si>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</si>
  <si>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</si>
  <si>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</si>
  <si>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</si>
  <si>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</si>
  <si>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</si>
  <si>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</si>
  <si>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</si>
  <si>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</si>
  <si>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</si>
  <si>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</si>
  <si>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</si>
  <si>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</si>
  <si>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</si>
  <si>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</si>
  <si>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</si>
  <si>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</si>
  <si>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</si>
  <si>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</si>
  <si>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</si>
  <si>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</si>
  <si>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</si>
  <si>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</si>
  <si>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</si>
  <si>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</si>
  <si>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</si>
  <si>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</si>
  <si>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</si>
  <si>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</si>
  <si>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</si>
  <si>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</si>
  <si>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</si>
  <si>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</si>
  <si>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</si>
  <si>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</si>
  <si>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</si>
  <si>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</si>
  <si>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</si>
  <si>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</si>
  <si>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</si>
  <si>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</si>
  <si>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</si>
  <si>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</si>
  <si>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</si>
  <si>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</si>
  <si>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</si>
  <si>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</si>
  <si>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</si>
  <si>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</si>
  <si>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</si>
  <si>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</si>
  <si>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</si>
  <si>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</si>
  <si>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</si>
  <si>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</si>
  <si>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</si>
  <si>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</si>
  <si>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</si>
  <si>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</si>
  <si>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</si>
  <si>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</si>
  <si>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</si>
  <si>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</si>
  <si>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</si>
  <si>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</si>
  <si>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</si>
  <si>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</si>
  <si>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</si>
  <si>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</si>
  <si>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</si>
  <si>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</si>
  <si>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</si>
  <si>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</si>
  <si>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</si>
  <si>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</si>
  <si>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</si>
  <si>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</si>
  <si>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</si>
  <si>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</si>
  <si>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</si>
  <si>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</si>
  <si>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</si>
  <si>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</si>
  <si>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</si>
  <si>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</si>
  <si>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</si>
  <si>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</si>
  <si>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</si>
  <si>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</si>
  <si>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</si>
  <si>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</si>
  <si>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</si>
  <si>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</si>
  <si>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</si>
  <si>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</si>
  <si>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</si>
  <si>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</si>
  <si>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</si>
  <si>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</si>
  <si>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</si>
  <si>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</si>
  <si>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</si>
  <si>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</si>
  <si>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</si>
  <si>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</si>
  <si>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</si>
  <si>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</si>
  <si>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</si>
  <si>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</si>
  <si>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</si>
  <si>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</si>
  <si>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</si>
  <si>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</si>
  <si>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</si>
  <si>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</si>
  <si>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</si>
  <si>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</si>
  <si>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</si>
  <si>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</si>
  <si>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</si>
  <si>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</si>
  <si>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</si>
  <si>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</si>
  <si>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</si>
  <si>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</si>
  <si>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</si>
  <si>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</si>
  <si>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</si>
  <si>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</si>
  <si>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</si>
  <si>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</si>
  <si>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</si>
  <si>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</si>
  <si>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</si>
  <si>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</si>
  <si>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</si>
  <si>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</si>
  <si>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</si>
  <si>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</si>
  <si>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</si>
  <si>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</si>
  <si>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</si>
  <si>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</si>
  <si>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</si>
  <si>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</si>
  <si>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</si>
  <si>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</si>
  <si>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</si>
  <si>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</si>
  <si>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</si>
  <si>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</si>
  <si>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</si>
  <si>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</si>
  <si>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</si>
  <si>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</si>
  <si>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</si>
  <si>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</si>
  <si>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</si>
  <si>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</si>
  <si>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</si>
  <si>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</si>
  <si>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</si>
  <si>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</si>
  <si>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</si>
  <si>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</si>
  <si>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</si>
  <si>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</si>
  <si>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</si>
  <si>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</si>
  <si>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</si>
  <si>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</si>
  <si>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</si>
  <si>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</si>
  <si>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</si>
  <si>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</si>
  <si>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</si>
  <si>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</si>
  <si>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</si>
  <si>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</si>
  <si>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</si>
  <si>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</si>
  <si>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</si>
  <si>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</si>
  <si>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</si>
  <si>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</si>
  <si>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</si>
  <si>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</si>
  <si>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</si>
  <si>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</si>
  <si>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</si>
  <si>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</si>
  <si>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</si>
  <si>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</si>
  <si>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</si>
  <si>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</si>
  <si>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</si>
  <si>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</si>
  <si>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</si>
  <si>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</si>
  <si>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</si>
  <si>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</si>
  <si>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</si>
  <si>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</si>
  <si>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</si>
  <si>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</si>
  <si>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</si>
  <si>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</si>
  <si>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</si>
  <si>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</si>
  <si>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</si>
  <si>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</si>
  <si>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</si>
  <si>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</si>
  <si>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</si>
  <si>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</si>
  <si>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</si>
  <si>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</si>
  <si>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</si>
  <si>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</si>
  <si>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</si>
  <si>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</si>
  <si>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</si>
  <si>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</si>
  <si>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</si>
  <si>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</si>
  <si>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</si>
  <si>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</si>
  <si>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</si>
  <si>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</si>
  <si>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</si>
  <si>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</si>
  <si>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</si>
  <si>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</si>
  <si>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</si>
  <si>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</si>
  <si>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</si>
  <si>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</si>
  <si>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</si>
  <si>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</si>
  <si>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</si>
  <si>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</si>
  <si>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</si>
  <si>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</si>
  <si>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</si>
  <si>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</si>
  <si>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</si>
  <si>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</si>
  <si>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</si>
  <si>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</si>
  <si>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</si>
  <si>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</si>
  <si>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</si>
  <si>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</si>
  <si>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</si>
  <si>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</si>
  <si>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</si>
  <si>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</si>
  <si>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</si>
  <si>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</si>
  <si>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</si>
  <si>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</si>
  <si>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</si>
  <si>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</si>
  <si>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</si>
  <si>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</si>
  <si>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</si>
  <si>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</si>
  <si>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</si>
  <si>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</si>
  <si>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</si>
  <si>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</si>
  <si>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</si>
  <si>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</si>
  <si>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</si>
  <si>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</si>
  <si>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</si>
  <si>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</si>
  <si>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</si>
  <si>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</si>
  <si>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</si>
  <si>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</si>
  <si>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</si>
  <si>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</si>
  <si>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</si>
  <si>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</si>
  <si>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</si>
  <si>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</si>
  <si>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</si>
  <si>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</si>
  <si>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</si>
  <si>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</si>
  <si>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</si>
  <si>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</si>
  <si>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</si>
  <si>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</si>
  <si>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</si>
  <si>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</si>
  <si>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</si>
  <si>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</si>
  <si>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</si>
  <si>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</si>
  <si>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</si>
  <si>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</si>
  <si>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</si>
  <si>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</si>
  <si>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</si>
  <si>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</si>
  <si>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</si>
  <si>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</si>
  <si>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</si>
  <si>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</si>
  <si>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</si>
  <si>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</si>
  <si>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</si>
  <si>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</si>
  <si>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</si>
  <si>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</si>
  <si>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</si>
  <si>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</si>
  <si>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</si>
  <si>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</si>
  <si>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</si>
  <si>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</si>
  <si>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</si>
  <si>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</si>
  <si>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</si>
  <si>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</si>
  <si>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</si>
  <si>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</si>
  <si>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</si>
  <si>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</si>
  <si>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</si>
  <si>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</si>
  <si>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</si>
  <si>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</si>
  <si>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</si>
  <si>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</si>
  <si>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</si>
  <si>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</si>
  <si>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</si>
  <si>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</si>
  <si>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</si>
  <si>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</si>
  <si>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</si>
  <si>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</si>
  <si>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</si>
  <si>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</si>
  <si>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</si>
  <si>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</si>
  <si>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</si>
  <si>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</si>
  <si>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</si>
  <si>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</si>
  <si>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</si>
  <si>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</si>
  <si>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</si>
  <si>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</si>
  <si>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</si>
  <si>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</si>
  <si>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</si>
  <si>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</si>
  <si>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</si>
  <si>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</si>
  <si>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</si>
  <si>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</si>
  <si>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</si>
  <si>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</si>
  <si>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</si>
  <si>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</si>
  <si>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</si>
  <si>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</si>
  <si>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</si>
  <si>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</si>
  <si>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</si>
  <si>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</si>
  <si>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</si>
  <si>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</si>
  <si>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</si>
  <si>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</si>
  <si>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</si>
  <si>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</si>
  <si>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</si>
  <si>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</si>
  <si>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</si>
  <si>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</si>
  <si>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</si>
  <si>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</si>
  <si>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</si>
  <si>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</si>
  <si>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</si>
  <si>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</si>
  <si>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</si>
  <si>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</si>
  <si>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</si>
  <si>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</si>
  <si>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</si>
  <si>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</si>
  <si>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</si>
  <si>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</si>
  <si>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</si>
  <si>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</si>
  <si>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</si>
  <si>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</si>
  <si>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</si>
  <si>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</si>
  <si>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</si>
  <si>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</si>
  <si>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</si>
  <si>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</si>
  <si>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</si>
  <si>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</si>
  <si>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</si>
  <si>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</si>
  <si>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</si>
  <si>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</si>
  <si>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</si>
  <si>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</si>
  <si>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</si>
  <si>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</si>
  <si>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</si>
  <si>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</si>
  <si>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</si>
  <si>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</si>
  <si>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</si>
  <si>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</si>
  <si>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</si>
  <si>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</si>
  <si>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</si>
  <si>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</si>
  <si>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</si>
  <si>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</si>
  <si>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</si>
  <si>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</si>
  <si>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</si>
  <si>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</si>
  <si>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</si>
  <si>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</si>
  <si>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</si>
  <si>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</si>
  <si>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</si>
  <si>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</si>
  <si>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</si>
  <si>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</si>
  <si>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</si>
  <si>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</si>
  <si>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</si>
  <si>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</si>
  <si>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</si>
  <si>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</si>
  <si>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</si>
  <si>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</si>
  <si>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</si>
  <si>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</si>
  <si>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</si>
  <si>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</si>
  <si>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</si>
  <si>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</si>
  <si>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</si>
  <si>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</si>
  <si>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</si>
  <si>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</si>
  <si>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</si>
  <si>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</si>
  <si>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</si>
  <si>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</si>
  <si>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</si>
  <si>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</si>
  <si>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</si>
  <si>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</si>
  <si>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</si>
  <si>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</si>
  <si>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</si>
  <si>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</si>
  <si>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</si>
  <si>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</si>
  <si>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</si>
  <si>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</si>
  <si>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</si>
  <si>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</si>
  <si>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</si>
  <si>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</si>
  <si>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</si>
  <si>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</si>
  <si>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</si>
  <si>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</si>
  <si>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</si>
  <si>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</si>
  <si>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</si>
  <si>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</si>
  <si>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</si>
  <si>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</si>
  <si>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</si>
  <si>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</si>
  <si>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</si>
  <si>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</si>
  <si>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</si>
  <si>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</si>
  <si>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</si>
  <si>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</si>
  <si>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</si>
  <si>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</si>
  <si>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</si>
  <si>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</si>
  <si>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</si>
  <si>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</si>
  <si>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</si>
  <si>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</si>
  <si>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</si>
  <si>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</si>
  <si>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</si>
  <si>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</si>
  <si>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</si>
  <si>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</si>
  <si>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</si>
  <si>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</si>
  <si>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</si>
  <si>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</si>
  <si>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</si>
  <si>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</si>
  <si>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</si>
  <si>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</si>
  <si>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</si>
  <si>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</si>
  <si>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</si>
  <si>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</si>
  <si>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</si>
  <si>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</si>
  <si>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</si>
  <si>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</si>
  <si>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</si>
  <si>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</si>
  <si>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</si>
  <si>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</si>
  <si>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</si>
  <si>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</si>
  <si>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</si>
  <si>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</si>
  <si>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</si>
  <si>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</si>
  <si>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</si>
  <si>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</si>
  <si>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</si>
  <si>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</si>
  <si>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</si>
  <si>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</si>
  <si>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</si>
  <si>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</si>
  <si>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</si>
  <si>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</si>
  <si>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</si>
  <si>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</si>
  <si>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</si>
  <si>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</si>
  <si>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</si>
  <si>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</si>
  <si>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</si>
  <si>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</si>
  <si>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</si>
  <si>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</si>
  <si>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</si>
  <si>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</si>
  <si>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</si>
  <si>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</si>
  <si>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</si>
  <si>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</si>
  <si>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</si>
  <si>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</si>
  <si>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</si>
  <si>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</si>
  <si>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</si>
  <si>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</si>
  <si>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</si>
  <si>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</si>
  <si>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</si>
  <si>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</si>
  <si>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</si>
  <si>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</si>
  <si>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</si>
  <si>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</si>
  <si>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</si>
  <si>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</si>
  <si>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</si>
  <si>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</si>
  <si>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</si>
  <si>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</si>
  <si>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</si>
  <si>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</si>
  <si>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</si>
  <si>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</si>
  <si>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</si>
  <si>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</si>
  <si>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</si>
  <si>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</si>
  <si>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</si>
  <si>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</si>
  <si>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</si>
  <si>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</si>
  <si>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</si>
  <si>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</si>
  <si>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</si>
  <si>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</si>
  <si>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</si>
  <si>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</si>
  <si>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</si>
  <si>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</si>
  <si>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</si>
  <si>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</si>
  <si>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</si>
  <si>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</si>
  <si>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</si>
  <si>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</si>
  <si>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</si>
  <si>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</si>
  <si>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</si>
  <si>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</si>
  <si>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</si>
  <si>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</si>
  <si>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</si>
  <si>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</si>
  <si>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</si>
  <si>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</si>
  <si>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</si>
  <si>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</si>
  <si>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</si>
  <si>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</si>
  <si>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</si>
  <si>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</si>
  <si>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</si>
  <si>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</si>
  <si>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</si>
  <si>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</si>
  <si>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</si>
  <si>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</si>
  <si>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</si>
  <si>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</si>
  <si>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</si>
  <si>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</si>
  <si>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</si>
  <si>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</si>
  <si>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</si>
  <si>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</si>
  <si>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</si>
  <si>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</si>
  <si>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</si>
  <si>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</si>
  <si>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</si>
  <si>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</si>
  <si>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</si>
  <si>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</si>
  <si>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</si>
  <si>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</si>
  <si>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</si>
  <si>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</si>
  <si>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</si>
  <si>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</si>
  <si>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</si>
  <si>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</si>
  <si>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</si>
  <si>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</si>
  <si>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</si>
  <si>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</si>
  <si>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</si>
  <si>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</si>
  <si>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</si>
  <si>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</si>
  <si>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</si>
  <si>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</si>
  <si>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</si>
  <si>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</si>
  <si>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</si>
  <si>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</si>
  <si>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</si>
  <si>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</si>
  <si>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</si>
  <si>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</si>
  <si>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</si>
  <si>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</si>
  <si>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</si>
  <si>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</si>
  <si>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</si>
  <si>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</si>
  <si>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</si>
  <si>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</si>
  <si>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</si>
  <si>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</si>
  <si>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</si>
  <si>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</si>
  <si>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</si>
  <si>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</si>
  <si>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</si>
  <si>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</si>
  <si>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</si>
  <si>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</si>
  <si>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</si>
  <si>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</si>
  <si>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</si>
  <si>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</si>
  <si>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</si>
  <si>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</si>
  <si>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</si>
  <si>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</si>
  <si>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</si>
  <si>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</si>
  <si>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</si>
  <si>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</si>
  <si>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</si>
  <si>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</si>
  <si>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</si>
  <si>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</si>
  <si>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</si>
  <si>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</si>
  <si>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</si>
  <si>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</si>
  <si>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</si>
  <si>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</si>
  <si>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</si>
  <si>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</si>
  <si>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</si>
  <si>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</si>
  <si>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</si>
  <si>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</si>
  <si>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</si>
  <si>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</si>
  <si>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</si>
  <si>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</si>
  <si>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</si>
  <si>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</si>
  <si>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</si>
  <si>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</si>
  <si>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</si>
  <si>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</si>
  <si>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</si>
  <si>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</si>
  <si>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</si>
  <si>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</si>
  <si>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</si>
  <si>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</si>
  <si>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</si>
  <si>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</si>
  <si>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</si>
  <si>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</si>
  <si>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</si>
  <si>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</si>
  <si>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</si>
  <si>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</si>
  <si>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</si>
  <si>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</si>
  <si>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</si>
  <si>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</si>
  <si>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</si>
  <si>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</si>
  <si>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</si>
  <si>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</si>
  <si>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</si>
  <si>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</si>
  <si>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</si>
  <si>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</si>
  <si>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</si>
  <si>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</si>
  <si>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</si>
  <si>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</si>
  <si>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</si>
  <si>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</si>
  <si>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</si>
  <si>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</si>
  <si>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</si>
  <si>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</si>
  <si>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</si>
  <si>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</si>
  <si>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</si>
  <si>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</si>
  <si>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</si>
  <si>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</si>
  <si>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</si>
  <si>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</si>
  <si>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</si>
  <si>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</si>
  <si>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</si>
  <si>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</si>
  <si>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</si>
  <si>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</si>
  <si>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</si>
  <si>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</si>
  <si>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</si>
  <si>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</si>
  <si>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</si>
  <si>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</si>
  <si>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</si>
  <si>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</si>
  <si>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</si>
  <si>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</si>
  <si>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</si>
  <si>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</si>
  <si>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</si>
  <si>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</si>
  <si>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</si>
  <si>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</si>
  <si>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</si>
  <si>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</si>
  <si>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</si>
  <si>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</si>
  <si>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</si>
  <si>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</si>
  <si>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</si>
  <si>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</si>
  <si>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</si>
  <si>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</si>
  <si>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</si>
  <si>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</si>
  <si>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</si>
  <si>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</si>
  <si>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</si>
  <si>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</si>
  <si>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</si>
  <si>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</si>
  <si>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</si>
  <si>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</si>
  <si>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</si>
  <si>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</si>
  <si>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</si>
  <si>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</si>
  <si>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</si>
  <si>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</si>
  <si>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</si>
  <si>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</si>
  <si>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</si>
  <si>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</si>
  <si>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</si>
  <si>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</si>
  <si>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</si>
  <si>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</si>
  <si>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</si>
  <si>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</si>
  <si>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</si>
  <si>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</si>
  <si>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</si>
  <si>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</si>
  <si>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</si>
  <si>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</si>
  <si>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</si>
  <si>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</si>
  <si>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</si>
  <si>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</si>
  <si>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</si>
  <si>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</si>
  <si>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</si>
  <si>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</si>
  <si>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</si>
  <si>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</si>
  <si>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</si>
  <si>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</si>
  <si>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</si>
  <si>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</si>
  <si>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</si>
  <si>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</si>
  <si>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</si>
  <si>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</si>
  <si>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</si>
  <si>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</si>
  <si>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</si>
  <si>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</si>
  <si>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</si>
  <si>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</si>
  <si>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</si>
  <si>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</si>
  <si>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</si>
  <si>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</si>
  <si>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</si>
  <si>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</si>
  <si>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</si>
  <si>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</si>
  <si>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</si>
  <si>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</si>
  <si>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</si>
  <si>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</si>
  <si>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</si>
  <si>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</si>
  <si>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</si>
  <si>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</si>
  <si>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</si>
  <si>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</si>
  <si>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</si>
  <si>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</si>
  <si>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</si>
  <si>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</si>
  <si>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</si>
  <si>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</si>
  <si>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</si>
  <si>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</si>
  <si>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</si>
  <si>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</si>
  <si>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</si>
  <si>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</si>
  <si>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</si>
  <si>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</si>
  <si>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</si>
  <si>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</si>
  <si>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</si>
  <si>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</si>
  <si>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</si>
  <si>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</si>
  <si>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</si>
  <si>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</si>
  <si>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</si>
  <si>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</si>
  <si>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</si>
  <si>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</si>
  <si>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</si>
  <si>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</si>
  <si>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</si>
  <si>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</si>
  <si>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</si>
  <si>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</si>
  <si>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</si>
  <si>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</si>
  <si>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</si>
  <si>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</si>
  <si>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</si>
  <si>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</si>
  <si>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</si>
  <si>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</si>
  <si>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</si>
  <si>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</si>
  <si>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</si>
  <si>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</si>
  <si>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</si>
  <si>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</si>
  <si>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</si>
  <si>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</si>
  <si>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</si>
  <si>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</si>
  <si>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</si>
  <si>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</si>
  <si>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</si>
  <si>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</si>
  <si>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</si>
  <si>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</si>
  <si>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</si>
  <si>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</si>
  <si>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</si>
  <si>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</si>
  <si>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</si>
  <si>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</si>
  <si>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</si>
  <si>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</si>
  <si>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</si>
  <si>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</si>
  <si>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</si>
  <si>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</si>
  <si>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</si>
  <si>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</si>
  <si>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</si>
  <si>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</si>
  <si>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</si>
  <si>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</si>
  <si>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</si>
  <si>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</si>
  <si>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</si>
  <si>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</si>
  <si>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</si>
  <si>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</si>
  <si>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</si>
  <si>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</si>
  <si>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</si>
  <si>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</si>
  <si>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</si>
  <si>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</si>
  <si>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</si>
  <si>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</si>
  <si>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</si>
  <si>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</si>
  <si>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</si>
  <si>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</si>
  <si>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</si>
  <si>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</si>
  <si>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</si>
  <si>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</si>
  <si>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</si>
  <si>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</si>
  <si>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</si>
  <si>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</si>
  <si>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</si>
  <si>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</si>
  <si>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</si>
  <si>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</si>
  <si>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</si>
  <si>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</si>
  <si>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</si>
  <si>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</si>
  <si>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</si>
  <si>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</si>
  <si>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</si>
  <si>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</si>
  <si>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</si>
  <si>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</si>
  <si>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</si>
  <si>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</si>
  <si>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</si>
  <si>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</si>
  <si>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</si>
  <si>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</si>
  <si>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</si>
  <si>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</si>
  <si>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</si>
  <si>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</si>
  <si>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</si>
  <si>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</si>
  <si>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</si>
  <si>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</si>
  <si>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</si>
  <si>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</si>
  <si>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</si>
  <si>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</si>
  <si>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</si>
  <si>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</si>
  <si>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</si>
  <si>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</si>
  <si>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</si>
  <si>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</si>
  <si>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</si>
  <si>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</si>
  <si>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</si>
  <si>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</si>
  <si>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</si>
  <si>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</si>
  <si>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</si>
  <si>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</si>
  <si>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</si>
  <si>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</si>
  <si>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</si>
  <si>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</si>
  <si>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</si>
  <si>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</si>
  <si>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</si>
  <si>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</si>
  <si>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</si>
  <si>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</si>
  <si>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</si>
  <si>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</si>
  <si>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</si>
  <si>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</si>
  <si>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</si>
  <si>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</si>
  <si>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</si>
  <si>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</si>
  <si>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</si>
  <si>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</si>
  <si>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</si>
  <si>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</si>
  <si>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</si>
  <si>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</si>
  <si>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</si>
  <si>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</si>
  <si>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</si>
  <si>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</si>
  <si>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</si>
  <si>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</si>
  <si>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</si>
  <si>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</si>
  <si>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</si>
  <si>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</si>
  <si>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</si>
  <si>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</si>
  <si>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</si>
  <si>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</si>
  <si>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</si>
  <si>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</si>
  <si>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</si>
  <si>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</si>
  <si>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</si>
  <si>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</si>
  <si>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</si>
  <si>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</si>
  <si>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</si>
  <si>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</si>
  <si>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</si>
  <si>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</si>
  <si>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</si>
  <si>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</si>
  <si>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</si>
  <si>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</si>
  <si>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</si>
  <si>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</si>
  <si>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</si>
  <si>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</si>
  <si>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</si>
  <si>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</si>
  <si>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</si>
  <si>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</si>
  <si>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</si>
  <si>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</si>
  <si>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</si>
  <si>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</si>
  <si>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</si>
  <si>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</si>
  <si>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</si>
  <si>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</si>
  <si>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</si>
  <si>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</si>
  <si>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</si>
  <si>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</si>
  <si>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</si>
  <si>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</si>
  <si>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</si>
  <si>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</si>
  <si>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</si>
  <si>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</si>
  <si>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</si>
  <si>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</si>
  <si>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</si>
  <si>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</si>
  <si>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</si>
  <si>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</si>
  <si>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</si>
  <si>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</si>
  <si>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</si>
  <si>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</si>
  <si>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</si>
  <si>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</si>
  <si>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</si>
  <si>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</si>
  <si>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</si>
  <si>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</si>
  <si>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</si>
  <si>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</si>
  <si>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</si>
  <si>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</si>
  <si>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</si>
  <si>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</si>
  <si>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</si>
  <si>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</si>
  <si>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</si>
  <si>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</si>
  <si>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</si>
  <si>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</si>
  <si>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</si>
  <si>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</si>
  <si>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</si>
  <si>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</si>
  <si>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</si>
  <si>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</si>
  <si>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</si>
  <si>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</si>
  <si>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</si>
  <si>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</si>
  <si>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</si>
  <si>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</si>
  <si>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</si>
  <si>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</si>
  <si>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</si>
  <si>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</si>
  <si>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</si>
  <si>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</si>
  <si>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</si>
  <si>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</si>
  <si>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</si>
  <si>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</si>
  <si>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</si>
  <si>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</si>
  <si>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</si>
  <si>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</si>
  <si>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</si>
  <si>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</si>
  <si>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</si>
  <si>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</si>
  <si>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</si>
  <si>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</si>
  <si>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</si>
  <si>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</si>
  <si>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</si>
  <si>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</si>
  <si>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</si>
  <si>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</si>
  <si>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</si>
  <si>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</si>
  <si>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</si>
  <si>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</si>
  <si>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</si>
  <si>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</si>
  <si>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</si>
  <si>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</si>
  <si>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</si>
  <si>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</si>
  <si>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</si>
  <si>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</si>
  <si>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</si>
  <si>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</si>
  <si>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</si>
  <si>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</si>
  <si>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</si>
  <si>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</si>
  <si>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</si>
  <si>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</si>
  <si>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</si>
  <si>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</si>
  <si>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</si>
  <si>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</si>
  <si>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</si>
  <si>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</si>
  <si>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</si>
  <si>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</si>
  <si>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</si>
  <si>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</si>
  <si>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</si>
  <si>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</si>
  <si>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</si>
  <si>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</si>
  <si>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</si>
  <si>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</si>
  <si>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</si>
  <si>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</si>
  <si>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</si>
  <si>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</si>
  <si>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</si>
  <si>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</si>
  <si>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</si>
  <si>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</si>
  <si>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</si>
  <si>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</si>
  <si>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</si>
  <si>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</si>
  <si>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</si>
  <si>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</si>
  <si>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</si>
  <si>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</si>
  <si>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</si>
  <si>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</si>
  <si>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</si>
  <si>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</si>
  <si>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</si>
  <si>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</si>
  <si>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</si>
  <si>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</si>
  <si>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</si>
  <si>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</si>
  <si>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</si>
  <si>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</si>
  <si>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</si>
  <si>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</si>
  <si>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</si>
  <si>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</si>
  <si>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</si>
  <si>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</si>
  <si>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</si>
  <si>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</si>
  <si>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</si>
  <si>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</si>
  <si>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</si>
  <si>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</si>
  <si>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</si>
  <si>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</si>
  <si>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</si>
  <si>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</si>
  <si>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</si>
  <si>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</si>
  <si>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</si>
  <si>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</si>
  <si>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</si>
  <si>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</si>
  <si>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</si>
  <si>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</si>
  <si>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</si>
  <si>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</si>
  <si>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</si>
  <si>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</si>
  <si>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</si>
  <si>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</si>
  <si>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</si>
  <si>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</si>
  <si>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</si>
  <si>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</si>
  <si>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</si>
  <si>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</si>
  <si>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</si>
  <si>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</si>
  <si>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</si>
  <si>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</si>
  <si>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</si>
  <si>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</si>
  <si>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</si>
  <si>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</si>
  <si>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</si>
  <si>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</si>
  <si>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</si>
  <si>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</si>
  <si>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</si>
  <si>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</si>
  <si>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</si>
  <si>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</si>
  <si>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</si>
  <si>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</si>
  <si>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</si>
  <si>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</si>
  <si>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</si>
  <si>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</si>
  <si>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</si>
  <si>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</si>
  <si>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</si>
  <si>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</si>
  <si>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</si>
  <si>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</si>
  <si>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</si>
  <si>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</si>
  <si>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</si>
  <si>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</si>
  <si>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</si>
  <si>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</si>
  <si>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</si>
  <si>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</si>
  <si>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</si>
  <si>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</si>
  <si>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</si>
  <si>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</si>
  <si>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</si>
  <si>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</si>
  <si>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</si>
  <si>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</si>
  <si>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</si>
  <si>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</si>
  <si>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</si>
  <si>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</si>
  <si>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</si>
  <si>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</si>
  <si>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</si>
  <si>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</si>
  <si>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</si>
  <si>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</si>
  <si>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</si>
  <si>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</si>
  <si>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</si>
  <si>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</si>
  <si>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</si>
  <si>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</si>
  <si>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</si>
  <si>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</si>
  <si>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</si>
  <si>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</si>
  <si>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</si>
  <si>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</si>
  <si>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</si>
  <si>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</si>
  <si>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</si>
  <si>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</si>
  <si>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</si>
  <si>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</si>
  <si>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</si>
  <si>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</si>
  <si>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</si>
  <si>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</si>
  <si>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</si>
  <si>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</si>
  <si>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</si>
  <si>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</si>
  <si>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</si>
  <si>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</si>
  <si>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</si>
  <si>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</si>
  <si>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</si>
  <si>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</si>
  <si>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</si>
  <si>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</si>
  <si>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</si>
  <si>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</si>
  <si>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</si>
  <si>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</si>
  <si>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</si>
  <si>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</si>
  <si>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</si>
  <si>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</si>
  <si>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</si>
  <si>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</si>
  <si>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</si>
  <si>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</si>
  <si>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</si>
  <si>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</si>
  <si>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</si>
  <si>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</si>
  <si>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</si>
  <si>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</si>
  <si>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</si>
  <si>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</si>
  <si>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</si>
  <si>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</si>
  <si>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</si>
  <si>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</si>
  <si>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</si>
  <si>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</si>
  <si>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</si>
  <si>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</si>
  <si>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</si>
  <si>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</si>
  <si>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</si>
  <si>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</si>
  <si>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</si>
  <si>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</si>
  <si>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</si>
  <si>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</si>
  <si>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</si>
  <si>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</si>
  <si>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</si>
  <si>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</si>
  <si>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</si>
  <si>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</si>
  <si>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</si>
  <si>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</si>
  <si>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</si>
  <si>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</si>
  <si>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</si>
  <si>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</si>
  <si>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</si>
  <si>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</si>
  <si>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</si>
  <si>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</si>
  <si>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</si>
  <si>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</si>
  <si>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</si>
  <si>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</si>
  <si>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</si>
  <si>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</si>
  <si>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</si>
  <si>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</si>
  <si>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</si>
  <si>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</si>
  <si>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</si>
  <si>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</si>
  <si>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</si>
  <si>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</si>
  <si>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</si>
  <si>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</si>
  <si>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</si>
  <si>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</si>
  <si>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</si>
  <si>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</si>
  <si>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</si>
  <si>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</si>
  <si>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</si>
  <si>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</si>
  <si>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</si>
  <si>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</si>
  <si>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</si>
  <si>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</si>
  <si>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</si>
  <si>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</si>
  <si>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</si>
  <si>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</si>
  <si>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</si>
  <si>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</si>
  <si>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</si>
  <si>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</si>
  <si>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</si>
  <si>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</si>
  <si>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</si>
  <si>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</si>
  <si>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</si>
  <si>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</si>
  <si>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</si>
  <si>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</si>
  <si>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</si>
  <si>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</si>
  <si>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</si>
  <si>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</si>
  <si>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</si>
  <si>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</si>
  <si>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</si>
  <si>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</si>
  <si>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</si>
  <si>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</si>
  <si>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</si>
  <si>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</si>
  <si>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</si>
  <si>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</si>
  <si>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</si>
  <si>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</si>
  <si>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</si>
  <si>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</si>
  <si>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</si>
  <si>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</si>
  <si>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</si>
  <si>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</si>
  <si>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</si>
  <si>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</si>
  <si>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</si>
  <si>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</si>
  <si>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</si>
  <si>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</si>
  <si>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</si>
  <si>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</si>
  <si>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</si>
  <si>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</si>
  <si>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</si>
  <si>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</si>
  <si>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</si>
  <si>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</si>
  <si>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</si>
  <si>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</si>
  <si>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</si>
  <si>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</si>
  <si>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</si>
  <si>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</si>
  <si>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</si>
  <si>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</si>
  <si>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</si>
  <si>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</si>
  <si>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</si>
  <si>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</si>
  <si>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</si>
  <si>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</si>
  <si>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</si>
  <si>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</si>
  <si>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</si>
  <si>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</si>
  <si>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</si>
  <si>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</si>
  <si>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</si>
  <si>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</si>
  <si>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</si>
  <si>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</si>
  <si>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</si>
  <si>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</si>
  <si>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</si>
  <si>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</si>
  <si>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</si>
  <si>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</si>
  <si>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</si>
  <si>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</si>
  <si>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</si>
  <si>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</si>
  <si>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</si>
  <si>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</si>
  <si>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</si>
  <si>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</si>
  <si>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</si>
  <si>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</si>
  <si>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</si>
  <si>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</si>
  <si>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</si>
  <si>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</si>
  <si>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</si>
  <si>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</si>
  <si>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</si>
  <si>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</si>
  <si>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</si>
  <si>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</si>
  <si>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</si>
  <si>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</si>
  <si>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</si>
  <si>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</si>
  <si>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</si>
  <si>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</si>
  <si>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</si>
  <si>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</si>
  <si>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</si>
  <si>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</si>
  <si>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</si>
  <si>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</si>
  <si>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</si>
  <si>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</si>
  <si>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</si>
  <si>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</si>
  <si>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</si>
  <si>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</si>
  <si>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</si>
  <si>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</si>
  <si>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</si>
  <si>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</si>
  <si>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</si>
  <si>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</si>
  <si>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</si>
  <si>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</si>
  <si>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</si>
  <si>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</si>
  <si>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</si>
  <si>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</si>
  <si>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</si>
  <si>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</si>
  <si>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</si>
  <si>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</si>
  <si>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</si>
  <si>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</si>
  <si>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</si>
  <si>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</si>
  <si>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</si>
  <si>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</si>
  <si>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</si>
  <si>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</si>
  <si>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</si>
  <si>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</si>
  <si>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</si>
  <si>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</si>
  <si>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</si>
  <si>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</si>
  <si>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</si>
  <si>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</si>
  <si>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</si>
  <si>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</si>
  <si>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</si>
  <si>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</si>
  <si>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</si>
  <si>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</si>
  <si>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</si>
  <si>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</si>
  <si>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</si>
  <si>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</si>
  <si>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</si>
  <si>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</si>
  <si>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</si>
  <si>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</si>
  <si>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</si>
  <si>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</si>
  <si>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</si>
  <si>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</si>
  <si>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</si>
  <si>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</si>
  <si>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</si>
  <si>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</si>
  <si>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</si>
  <si>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</si>
  <si>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</si>
  <si>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</si>
  <si>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</si>
  <si>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</si>
  <si>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</si>
  <si>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</si>
  <si>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</si>
  <si>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</si>
  <si>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</si>
  <si>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</si>
  <si>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</si>
  <si>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</si>
  <si>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</si>
  <si>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</si>
  <si>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</si>
  <si>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</si>
  <si>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</si>
  <si>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</si>
  <si>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</si>
  <si>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</si>
  <si>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</si>
  <si>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</si>
  <si>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</si>
  <si>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</si>
  <si>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</si>
  <si>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</si>
  <si>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</si>
  <si>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</si>
  <si>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</si>
  <si>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</si>
  <si>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</si>
  <si>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</si>
  <si>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</si>
  <si>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</si>
  <si>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</si>
  <si>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</si>
  <si>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</si>
  <si>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</si>
  <si>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</si>
  <si>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</si>
  <si>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</si>
  <si>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</si>
  <si>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</si>
  <si>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</si>
  <si>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</si>
  <si>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</si>
  <si>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</si>
  <si>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</si>
  <si>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</si>
  <si>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</si>
  <si>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</si>
  <si>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</si>
  <si>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</si>
  <si>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</si>
  <si>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</si>
  <si>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</si>
  <si>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</si>
  <si>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</si>
  <si>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</si>
  <si>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</si>
  <si>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</si>
  <si>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</si>
  <si>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</si>
  <si>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</si>
  <si>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</si>
  <si>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</si>
  <si>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</si>
  <si>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</si>
  <si>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</si>
  <si>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</si>
  <si>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</si>
  <si>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</si>
  <si>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</si>
  <si>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</si>
  <si>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</si>
  <si>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</si>
  <si>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</si>
  <si>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</si>
  <si>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</si>
  <si>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</si>
  <si>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</si>
  <si>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</si>
  <si>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</si>
  <si>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</si>
  <si>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</si>
  <si>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</si>
  <si>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</si>
  <si>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</si>
  <si>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</si>
  <si>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</si>
  <si>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</si>
  <si>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</si>
  <si>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</si>
  <si>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</si>
  <si>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</si>
  <si>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</si>
  <si>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</si>
  <si>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</si>
  <si>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</si>
  <si>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</si>
  <si>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</si>
  <si>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</si>
  <si>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</si>
  <si>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</si>
  <si>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</si>
  <si>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</si>
  <si>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</si>
  <si>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</si>
  <si>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</si>
  <si>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</si>
  <si>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</si>
  <si>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</si>
  <si>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</si>
  <si>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</si>
  <si>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</si>
  <si>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</si>
  <si>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</si>
  <si>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</si>
  <si>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</si>
  <si>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</si>
  <si>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</si>
  <si>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</si>
  <si>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</si>
  <si>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</si>
  <si>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</si>
  <si>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</si>
  <si>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</si>
  <si>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</si>
  <si>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</si>
  <si>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</si>
  <si>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</si>
  <si>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</si>
  <si>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</si>
  <si>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</si>
  <si>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</si>
  <si>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</si>
  <si>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</si>
  <si>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</si>
  <si>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</si>
  <si>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</si>
  <si>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</si>
  <si>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</si>
  <si>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</si>
  <si>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</si>
  <si>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</si>
  <si>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</si>
  <si>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</si>
  <si>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</si>
  <si>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</si>
  <si>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</si>
  <si>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</si>
  <si>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</si>
  <si>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</si>
  <si>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</si>
  <si>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</si>
  <si>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</si>
  <si>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</si>
  <si>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</si>
  <si>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</si>
  <si>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</si>
  <si>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</si>
  <si>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</si>
  <si>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</si>
  <si>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</si>
  <si>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</si>
  <si>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</si>
  <si>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</si>
  <si>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</si>
  <si>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</si>
  <si>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</si>
  <si>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</si>
  <si>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</si>
  <si>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</si>
  <si>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</si>
  <si>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</si>
  <si>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</si>
  <si>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</si>
  <si>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</si>
  <si>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</si>
  <si>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</si>
  <si>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</si>
  <si>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</si>
  <si>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</si>
  <si>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</si>
  <si>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</si>
  <si>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</si>
  <si>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</si>
  <si>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</si>
  <si>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</si>
  <si>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</si>
  <si>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</si>
  <si>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</si>
  <si>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</si>
  <si>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</si>
  <si>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</si>
  <si>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</si>
  <si>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</si>
  <si>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</si>
  <si>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</si>
  <si>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</si>
  <si>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</si>
  <si>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</si>
  <si>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</si>
  <si>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</si>
  <si>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</si>
  <si>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</si>
  <si>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</si>
  <si>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</si>
  <si>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</si>
  <si>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</si>
  <si>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</si>
  <si>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</si>
  <si>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</si>
  <si>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</si>
  <si>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</si>
  <si>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</si>
  <si>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</si>
  <si>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</si>
  <si>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</si>
  <si>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</si>
  <si>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</si>
  <si>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</si>
  <si>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</si>
  <si>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</si>
  <si>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</si>
  <si>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</si>
  <si>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</si>
  <si>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</si>
  <si>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</si>
  <si>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</si>
  <si>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</si>
  <si>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</si>
  <si>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</si>
  <si>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</si>
  <si>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</si>
  <si>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</si>
  <si>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</si>
  <si>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</si>
  <si>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</si>
  <si>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</si>
  <si>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</si>
  <si>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</si>
  <si>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</si>
  <si>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</si>
  <si>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</si>
  <si>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</si>
  <si>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</si>
  <si>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</si>
  <si>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</si>
  <si>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</si>
  <si>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</si>
  <si>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</si>
  <si>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</si>
  <si>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</si>
  <si>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</si>
  <si>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</si>
  <si>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</si>
  <si>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</si>
  <si>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</si>
  <si>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</si>
  <si>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</si>
  <si>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</si>
  <si>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</si>
  <si>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</si>
  <si>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</si>
  <si>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</si>
  <si>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</si>
  <si>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</si>
  <si>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</si>
  <si>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</si>
  <si>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</si>
  <si>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</si>
  <si>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</si>
  <si>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</si>
  <si>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</si>
  <si>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</si>
  <si>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</si>
  <si>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</si>
  <si>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</si>
  <si>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</si>
  <si>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</si>
  <si>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</si>
  <si>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</si>
  <si>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</si>
  <si>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</si>
  <si>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</si>
  <si>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</si>
  <si>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</si>
  <si>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</si>
  <si>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</si>
  <si>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</si>
  <si>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</si>
  <si>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</si>
  <si>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</si>
  <si>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</si>
  <si>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</si>
  <si>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</si>
  <si>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</si>
  <si>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</si>
  <si>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</si>
  <si>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</si>
  <si>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</si>
  <si>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</si>
  <si>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</si>
  <si>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</si>
  <si>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</si>
  <si>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</si>
  <si>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</si>
  <si>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</si>
  <si>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</si>
  <si>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</si>
  <si>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</si>
  <si>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</si>
  <si>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</si>
  <si>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</si>
  <si>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</si>
  <si>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</si>
  <si>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</si>
  <si>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</si>
  <si>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</si>
  <si>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</si>
  <si>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</si>
  <si>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</si>
  <si>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</si>
  <si>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</si>
  <si>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</si>
  <si>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</si>
  <si>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</si>
  <si>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</si>
  <si>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</si>
  <si>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</si>
  <si>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</si>
  <si>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</si>
  <si>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</si>
  <si>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</si>
  <si>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</si>
  <si>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</si>
  <si>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</si>
  <si>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</si>
  <si>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</si>
  <si>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</si>
  <si>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</si>
  <si>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</si>
  <si>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</si>
  <si>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</si>
  <si>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</si>
  <si>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</si>
  <si>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</si>
  <si>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</si>
  <si>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</si>
  <si>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</si>
  <si>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</si>
  <si>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</si>
  <si>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</si>
  <si>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</si>
  <si>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</si>
  <si>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</si>
  <si>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</si>
  <si>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</si>
  <si>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</si>
  <si>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</si>
  <si>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</si>
  <si>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</si>
  <si>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</si>
  <si>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</si>
  <si>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</si>
  <si>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</si>
  <si>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</si>
  <si>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</si>
  <si>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</si>
  <si>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</si>
  <si>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</si>
  <si>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</si>
  <si>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</si>
  <si>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</si>
  <si>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</si>
  <si>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</si>
  <si>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</si>
  <si>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</si>
  <si>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</si>
  <si>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</si>
  <si>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</si>
  <si>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</si>
  <si>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</si>
  <si>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</si>
  <si>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</si>
  <si>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</si>
  <si>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</si>
  <si>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</si>
  <si>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</si>
  <si>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</si>
  <si>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</si>
  <si>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</si>
  <si>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</si>
  <si>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</si>
  <si>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</si>
  <si>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</si>
  <si>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</si>
  <si>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</si>
  <si>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</si>
  <si>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</si>
  <si>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</si>
  <si>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</si>
  <si>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</si>
  <si>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</si>
  <si>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</si>
  <si>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</si>
  <si>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</si>
  <si>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</si>
  <si>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</si>
  <si>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</si>
  <si>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</si>
  <si>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</si>
  <si>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</si>
  <si>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</si>
  <si>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</si>
  <si>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</si>
  <si>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</si>
  <si>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</si>
  <si>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</si>
  <si>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</si>
  <si>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</si>
  <si>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</si>
  <si>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</si>
  <si>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</si>
  <si>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</si>
  <si>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</si>
  <si>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</si>
  <si>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</si>
  <si>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</si>
  <si>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</si>
  <si>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</si>
  <si>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</si>
  <si>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</si>
  <si>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</si>
  <si>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</si>
  <si>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</si>
  <si>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</si>
  <si>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</si>
  <si>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</si>
  <si>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</si>
  <si>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</si>
  <si>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</si>
  <si>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</si>
  <si>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</si>
  <si>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</si>
  <si>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</si>
  <si>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</si>
  <si>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</si>
  <si>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</si>
  <si>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</si>
  <si>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</si>
  <si>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</si>
  <si>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</si>
  <si>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</si>
  <si>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</si>
  <si>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</si>
  <si>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</si>
  <si>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</si>
  <si>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</si>
  <si>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</si>
  <si>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</si>
  <si>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</si>
  <si>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</si>
  <si>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</si>
  <si>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</si>
  <si>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</si>
  <si>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</si>
  <si>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</si>
  <si>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</si>
  <si>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</si>
  <si>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</si>
  <si>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</si>
  <si>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</si>
  <si>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</si>
  <si>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</si>
  <si>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</si>
  <si>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</si>
  <si>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</si>
  <si>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</si>
  <si>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</si>
  <si>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</si>
  <si>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</si>
  <si>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</si>
  <si>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</si>
  <si>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</si>
  <si>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</si>
  <si>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</si>
  <si>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</si>
  <si>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</si>
  <si>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</si>
  <si>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</si>
  <si>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</si>
  <si>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</si>
  <si>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</si>
  <si>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</si>
  <si>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</si>
  <si>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</si>
  <si>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</si>
  <si>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</si>
  <si>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</si>
  <si>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</si>
  <si>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</si>
  <si>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</si>
  <si>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</si>
  <si>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</si>
  <si>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</si>
  <si>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</si>
  <si>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</si>
  <si>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</si>
  <si>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</si>
  <si>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</si>
  <si>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</si>
  <si>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</si>
  <si>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</si>
  <si>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</si>
  <si>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</si>
  <si>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</si>
  <si>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</si>
  <si>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</si>
  <si>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</si>
  <si>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</si>
  <si>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</si>
  <si>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</si>
  <si>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</si>
  <si>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</si>
  <si>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</si>
  <si>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</si>
  <si>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</si>
  <si>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</si>
  <si>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</si>
  <si>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</si>
  <si>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</si>
  <si>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</si>
  <si>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</si>
  <si>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</si>
  <si>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</si>
  <si>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</si>
  <si>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</si>
  <si>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</si>
  <si>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</si>
  <si>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</si>
  <si>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</si>
  <si>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</si>
  <si>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</si>
  <si>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</si>
  <si>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</si>
  <si>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</si>
  <si>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</si>
  <si>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</si>
  <si>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</si>
  <si>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</si>
  <si>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</si>
  <si>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</si>
  <si>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</si>
  <si>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</si>
  <si>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</si>
  <si>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</si>
  <si>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</si>
  <si>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</si>
  <si>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</si>
  <si>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</si>
  <si>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</si>
  <si>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</si>
  <si>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</si>
  <si>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</si>
  <si>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</si>
  <si>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</si>
  <si>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</si>
  <si>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</si>
  <si>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</si>
  <si>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</si>
  <si>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</si>
  <si>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</si>
  <si>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</si>
  <si>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</si>
  <si>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</si>
  <si>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</si>
  <si>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</si>
  <si>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</si>
  <si>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</si>
  <si>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</si>
  <si>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</si>
  <si>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</si>
  <si>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</si>
  <si>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</si>
  <si>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</si>
  <si>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</si>
  <si>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</si>
  <si>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</si>
  <si>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</si>
  <si>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</si>
  <si>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</si>
  <si>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</si>
  <si>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</si>
  <si>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</si>
  <si>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</si>
  <si>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</si>
  <si>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</si>
  <si>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</si>
  <si>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</si>
  <si>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</si>
  <si>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</si>
  <si>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</si>
  <si>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</si>
  <si>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</si>
  <si>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</si>
  <si>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</si>
  <si>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</si>
  <si>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</si>
  <si>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</si>
  <si>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</si>
  <si>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</si>
  <si>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</si>
  <si>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</si>
  <si>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</si>
  <si>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</si>
  <si>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</si>
  <si>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</si>
  <si>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</si>
  <si>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</si>
  <si>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</si>
  <si>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</si>
  <si>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</si>
  <si>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</si>
  <si>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</si>
  <si>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</si>
  <si>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</si>
  <si>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</si>
  <si>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</si>
  <si>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</si>
  <si>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</si>
  <si>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</si>
  <si>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</si>
  <si>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</si>
  <si>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</si>
  <si>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</si>
  <si>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</si>
  <si>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</si>
  <si>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</si>
  <si>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</si>
  <si>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</si>
  <si>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</si>
  <si>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</si>
  <si>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</si>
  <si>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</si>
  <si>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</si>
  <si>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</si>
  <si>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</si>
  <si>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</si>
  <si>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</si>
  <si>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</si>
  <si>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</si>
  <si>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</si>
  <si>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</si>
  <si>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</si>
  <si>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</si>
  <si>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</si>
  <si>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</si>
  <si>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</si>
  <si>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</si>
  <si>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</si>
  <si>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</si>
  <si>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</si>
  <si>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</si>
  <si>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</si>
  <si>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</si>
  <si>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</si>
  <si>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</si>
  <si>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</si>
  <si>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</si>
  <si>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</si>
  <si>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</si>
  <si>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</si>
  <si>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</si>
  <si>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</si>
  <si>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</si>
  <si>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</si>
  <si>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</si>
  <si>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</si>
  <si>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</si>
  <si>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</si>
  <si>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</si>
  <si>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</si>
  <si>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</si>
  <si>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</si>
  <si>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</si>
  <si>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</si>
  <si>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</si>
  <si>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</si>
  <si>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</si>
  <si>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</si>
  <si>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</si>
  <si>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</si>
  <si>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</si>
  <si>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</si>
  <si>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</si>
  <si>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</si>
  <si>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</si>
  <si>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</si>
  <si>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</si>
  <si>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</si>
  <si>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</si>
  <si>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</si>
  <si>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</si>
  <si>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</si>
  <si>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</si>
  <si>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</si>
  <si>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</si>
  <si>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</si>
  <si>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</si>
  <si>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</si>
  <si>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</si>
  <si>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</si>
  <si>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</si>
  <si>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</si>
  <si>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</si>
  <si>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</si>
  <si>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</si>
  <si>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</si>
  <si>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</si>
  <si>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</si>
  <si>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</si>
  <si>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</si>
  <si>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</si>
  <si>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</si>
  <si>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</si>
  <si>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</si>
  <si>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</si>
  <si>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</si>
  <si>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</si>
  <si>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</si>
  <si>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</si>
  <si>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</si>
  <si>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</si>
  <si>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</si>
  <si>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</si>
  <si>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</si>
  <si>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</si>
  <si>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</si>
  <si>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</si>
  <si>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</si>
  <si>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</si>
  <si>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</si>
  <si>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</si>
  <si>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</si>
  <si>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</si>
  <si>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</si>
  <si>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</si>
  <si>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</si>
  <si>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</si>
  <si>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</si>
  <si>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</si>
  <si>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</si>
  <si>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</si>
  <si>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</si>
  <si>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</si>
  <si>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</si>
  <si>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</si>
  <si>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</si>
  <si>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</si>
  <si>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</si>
  <si>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</si>
  <si>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</si>
  <si>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</si>
  <si>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</si>
  <si>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</si>
  <si>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</si>
  <si>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</si>
  <si>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</si>
  <si>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</si>
  <si>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</si>
  <si>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</si>
  <si>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</si>
  <si>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</si>
  <si>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</si>
  <si>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</si>
  <si>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</si>
  <si>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</si>
  <si>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</si>
  <si>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</si>
  <si>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</si>
  <si>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</si>
  <si>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</si>
  <si>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</si>
  <si>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</si>
  <si>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</si>
  <si>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</si>
  <si>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</si>
  <si>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</si>
  <si>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</si>
  <si>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</si>
  <si>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</si>
  <si>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</si>
  <si>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</si>
  <si>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</si>
  <si>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</si>
  <si>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</si>
  <si>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</si>
  <si>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</si>
  <si>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</si>
  <si>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</si>
  <si>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</si>
  <si>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</si>
  <si>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</si>
  <si>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</si>
  <si>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</si>
  <si>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</si>
  <si>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</si>
  <si>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</si>
  <si>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</si>
  <si>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</si>
  <si>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</si>
  <si>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</si>
  <si>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</si>
  <si>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</si>
  <si>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</si>
  <si>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</si>
  <si>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</si>
  <si>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</si>
  <si>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</si>
  <si>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</si>
  <si>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</si>
  <si>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</si>
  <si>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</si>
  <si>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</si>
  <si>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</si>
  <si>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</si>
  <si>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</si>
  <si>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</si>
  <si>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</si>
  <si>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</si>
  <si>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</si>
  <si>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</si>
  <si>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</si>
  <si>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</si>
  <si>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</si>
  <si>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</si>
  <si>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</si>
  <si>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</si>
  <si>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</si>
  <si>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</si>
  <si>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</si>
  <si>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</si>
  <si>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</si>
  <si>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</si>
  <si>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</si>
  <si>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</si>
  <si>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</si>
  <si>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</si>
  <si>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</si>
  <si>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</si>
  <si>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</si>
  <si>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</si>
  <si>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</si>
  <si>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</si>
  <si>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</si>
  <si>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</si>
  <si>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</si>
  <si>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</si>
  <si>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</si>
  <si>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</si>
  <si>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</si>
  <si>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</si>
  <si>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</si>
  <si>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</si>
  <si>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</si>
  <si>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</si>
  <si>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</si>
  <si>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</si>
  <si>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</si>
  <si>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</si>
  <si>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</si>
  <si>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</si>
  <si>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</si>
  <si>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</si>
  <si>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</si>
  <si>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</si>
  <si>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</si>
  <si>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</si>
  <si>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</si>
  <si>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</si>
  <si>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</si>
  <si>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</si>
  <si>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</si>
  <si>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</si>
  <si>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</si>
  <si>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</si>
  <si>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</si>
  <si>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</si>
  <si>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</si>
  <si>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</si>
  <si>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</si>
  <si>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</si>
  <si>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</si>
  <si>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</si>
  <si>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</si>
  <si>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</si>
  <si>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</si>
  <si>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</si>
  <si>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</si>
  <si>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</si>
  <si>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</si>
  <si>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</si>
  <si>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</si>
  <si>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</si>
  <si>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</si>
  <si>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</si>
  <si>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</si>
  <si>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</si>
  <si>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</si>
  <si>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</si>
  <si>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</si>
  <si>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</si>
  <si>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</si>
  <si>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</si>
  <si>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</si>
  <si>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</si>
  <si>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</si>
  <si>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</si>
  <si>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</si>
  <si>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</si>
  <si>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</si>
  <si>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</si>
  <si>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</si>
  <si>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</si>
  <si>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</si>
  <si>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</si>
  <si>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</si>
  <si>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</si>
  <si>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</si>
  <si>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</si>
  <si>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</si>
  <si>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</si>
  <si>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</si>
  <si>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</si>
  <si>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</si>
  <si>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</si>
  <si>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</si>
  <si>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</si>
  <si>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</si>
  <si>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</si>
  <si>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</si>
  <si>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</si>
  <si>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</si>
  <si>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</si>
  <si>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</si>
  <si>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</si>
  <si>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</si>
  <si>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</si>
  <si>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</si>
  <si>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</si>
  <si>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</si>
  <si>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</si>
  <si>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</si>
  <si>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</si>
  <si>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</si>
  <si>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</si>
  <si>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</si>
  <si>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</si>
  <si>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</si>
  <si>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</si>
  <si>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</si>
  <si>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</si>
  <si>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</si>
  <si>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</si>
  <si>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</si>
  <si>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</si>
  <si>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</si>
  <si>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</si>
  <si>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</si>
  <si>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</si>
  <si>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</si>
  <si>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</si>
  <si>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</si>
  <si>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</si>
  <si>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</si>
  <si>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</si>
  <si>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</si>
  <si>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</si>
  <si>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</si>
  <si>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</si>
  <si>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</si>
  <si>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</si>
  <si>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</si>
  <si>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</si>
  <si>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</si>
  <si>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</si>
  <si>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</si>
  <si>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</si>
  <si>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</si>
  <si>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</si>
  <si>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</si>
  <si>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</si>
  <si>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</si>
  <si>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</si>
  <si>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</si>
  <si>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</si>
  <si>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</si>
  <si>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</si>
  <si>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</si>
  <si>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</si>
  <si>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</si>
  <si>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</si>
  <si>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</si>
  <si>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</si>
  <si>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</si>
  <si>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</si>
  <si>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</si>
  <si>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</si>
  <si>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</si>
  <si>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</si>
  <si>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</si>
  <si>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</si>
  <si>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</si>
  <si>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</si>
  <si>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</si>
  <si>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</si>
  <si>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</si>
  <si>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</si>
  <si>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</si>
  <si>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</si>
  <si>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</si>
  <si>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</si>
  <si>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</si>
  <si>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</si>
  <si>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</si>
  <si>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</si>
  <si>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</si>
  <si>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</si>
  <si>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</si>
  <si>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</si>
  <si>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</si>
  <si>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</si>
  <si>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</si>
  <si>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</si>
  <si>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</si>
  <si>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</si>
  <si>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</si>
  <si>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</si>
  <si>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</si>
  <si>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</si>
  <si>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</si>
  <si>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</si>
  <si>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</si>
  <si>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</si>
  <si>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</si>
  <si>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</si>
  <si>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</si>
  <si>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</si>
  <si>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</si>
  <si>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</si>
  <si>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</si>
  <si>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</si>
  <si>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</si>
  <si>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</si>
  <si>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</si>
  <si>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</si>
  <si>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</si>
  <si>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</si>
  <si>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</si>
  <si>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</si>
  <si>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</si>
  <si>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</si>
  <si>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</si>
  <si>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</si>
  <si>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</si>
  <si>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</si>
  <si>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</si>
  <si>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</si>
  <si>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</si>
  <si>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</si>
  <si>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</si>
  <si>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</si>
  <si>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</si>
  <si>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</si>
  <si>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</si>
  <si>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</si>
  <si>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</si>
  <si>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</si>
  <si>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</si>
  <si>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</si>
  <si>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</si>
  <si>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</si>
  <si>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</si>
  <si>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</si>
  <si>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</si>
  <si>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</si>
  <si>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</si>
  <si>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</si>
  <si>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</si>
  <si>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</si>
  <si>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</si>
  <si>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</si>
  <si>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</si>
  <si>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</si>
  <si>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</si>
  <si>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</si>
  <si>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</si>
  <si>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</si>
  <si>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</si>
  <si>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</si>
  <si>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</si>
  <si>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</si>
  <si>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</si>
  <si>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</si>
  <si>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</si>
  <si>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</si>
  <si>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</si>
  <si>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</si>
  <si>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</si>
  <si>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</si>
  <si>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</si>
  <si>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</si>
  <si>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</si>
  <si>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</si>
  <si>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</si>
  <si>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</si>
  <si>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</si>
  <si>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</si>
  <si>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</si>
  <si>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</si>
  <si>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</si>
  <si>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</si>
  <si>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</si>
  <si>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</si>
  <si>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</si>
  <si>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</si>
  <si>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</si>
  <si>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</si>
  <si>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</si>
  <si>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</si>
  <si>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</si>
  <si>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</si>
  <si>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</si>
  <si>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</si>
  <si>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</si>
  <si>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</si>
  <si>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</si>
  <si>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</si>
  <si>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</si>
  <si>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</si>
  <si>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</si>
  <si>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</si>
  <si>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</si>
  <si>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</si>
  <si>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</si>
  <si>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</si>
  <si>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</si>
  <si>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</si>
  <si>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</si>
  <si>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</si>
  <si>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</si>
  <si>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</si>
  <si>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</si>
  <si>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</si>
  <si>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</si>
  <si>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</si>
  <si>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</si>
  <si>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</si>
  <si>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</si>
  <si>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</si>
  <si>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</si>
  <si>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</si>
  <si>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</si>
  <si>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</si>
  <si>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</si>
  <si>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</si>
  <si>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</si>
  <si>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</si>
  <si>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</si>
  <si>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</si>
  <si>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</si>
  <si>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</si>
  <si>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</si>
  <si>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</si>
  <si>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</si>
  <si>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</si>
  <si>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</si>
  <si>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</si>
  <si>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</si>
  <si>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</si>
  <si>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</si>
  <si>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</si>
  <si>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</si>
  <si>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</si>
  <si>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</si>
  <si>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</si>
  <si>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</si>
  <si>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</si>
  <si>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</si>
  <si>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</si>
  <si>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</si>
  <si>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</si>
  <si>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</si>
  <si>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</si>
  <si>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</si>
  <si>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</si>
  <si>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</si>
  <si>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</si>
  <si>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</si>
  <si>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</si>
  <si>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</si>
  <si>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</si>
  <si>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</si>
  <si>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</si>
  <si>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</si>
  <si>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</si>
  <si>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</si>
  <si>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</si>
  <si>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</si>
  <si>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</si>
  <si>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</si>
  <si>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</si>
  <si>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</si>
  <si>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</si>
  <si>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</si>
  <si>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</si>
  <si>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</si>
  <si>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</si>
  <si>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</si>
  <si>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</si>
  <si>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</si>
  <si>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</si>
  <si>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</si>
  <si>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</si>
  <si>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</si>
  <si>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</si>
  <si>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</si>
  <si>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</si>
  <si>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</si>
  <si>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</si>
  <si>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</si>
  <si>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</si>
  <si>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</si>
  <si>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</si>
  <si>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</si>
  <si>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</si>
  <si>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</si>
  <si>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</si>
  <si>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</si>
  <si>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</si>
  <si>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</si>
  <si>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</si>
  <si>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</si>
  <si>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</si>
  <si>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</si>
  <si>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</si>
  <si>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</si>
  <si>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</si>
  <si>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</si>
  <si>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</si>
  <si>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</si>
  <si>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</si>
  <si>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</si>
  <si>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</si>
  <si>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</si>
  <si>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</si>
  <si>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</si>
  <si>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</si>
  <si>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</si>
  <si>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</si>
  <si>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</si>
  <si>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</si>
  <si>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</si>
  <si>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</si>
  <si>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</si>
  <si>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</si>
  <si>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</si>
  <si>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</si>
  <si>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</si>
  <si>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</si>
  <si>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</si>
  <si>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</si>
  <si>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</si>
  <si>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</si>
  <si>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</si>
  <si>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</si>
  <si>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</si>
  <si>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</si>
  <si>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</si>
  <si>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</si>
  <si>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</si>
  <si>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</si>
  <si>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</si>
  <si>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</si>
  <si>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</si>
  <si>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</si>
  <si>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</si>
  <si>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</si>
  <si>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</si>
  <si>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</si>
  <si>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</si>
  <si>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</si>
  <si>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</si>
  <si>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</si>
  <si>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</si>
  <si>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</si>
  <si>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</si>
  <si>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</si>
  <si>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</si>
  <si>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</si>
  <si>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</si>
  <si>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</si>
  <si>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</si>
  <si>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</si>
  <si>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</si>
  <si>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</si>
  <si>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</si>
  <si>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</si>
  <si>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</si>
  <si>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</si>
  <si>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</si>
  <si>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</si>
  <si>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</si>
  <si>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</si>
  <si>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</si>
  <si>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</si>
  <si>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</si>
  <si>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</si>
  <si>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</si>
  <si>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</si>
  <si>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</si>
  <si>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</si>
  <si>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</si>
  <si>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</si>
  <si>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</si>
  <si>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</si>
  <si>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</si>
  <si>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</si>
  <si>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</si>
  <si>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</si>
  <si>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</si>
  <si>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</si>
  <si>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</si>
  <si>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</si>
  <si>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</si>
  <si>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</si>
  <si>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</si>
  <si>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</si>
  <si>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</si>
  <si>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</si>
  <si>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</si>
  <si>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</si>
  <si>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</si>
  <si>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</si>
  <si>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</si>
  <si>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</si>
  <si>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</si>
  <si>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</si>
  <si>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</si>
  <si>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</si>
  <si>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</si>
  <si>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</si>
  <si>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</si>
  <si>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</si>
  <si>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</si>
  <si>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</si>
  <si>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</si>
  <si>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</si>
  <si>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</si>
  <si>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</si>
  <si>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</si>
  <si>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</si>
  <si>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</si>
  <si>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</si>
  <si>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</si>
  <si>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</si>
  <si>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</si>
  <si>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</si>
  <si>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</si>
  <si>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</si>
  <si>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</si>
  <si>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</si>
  <si>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</si>
  <si>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</si>
  <si>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</si>
  <si>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</si>
  <si>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</si>
  <si>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</si>
  <si>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</si>
  <si>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</si>
  <si>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</si>
  <si>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</si>
  <si>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</si>
  <si>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</si>
  <si>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</si>
  <si>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</si>
  <si>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</si>
  <si>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</si>
  <si>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</si>
  <si>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</si>
  <si>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</si>
  <si>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</si>
  <si>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</si>
  <si>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</si>
  <si>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</si>
  <si>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</si>
  <si>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</si>
  <si>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</si>
  <si>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</si>
  <si>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</si>
  <si>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</si>
  <si>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</si>
  <si>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</si>
  <si>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</si>
  <si>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</si>
  <si>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</si>
  <si>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</si>
  <si>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</si>
  <si>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</si>
  <si>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</si>
  <si>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</si>
  <si>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</si>
  <si>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</si>
  <si>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</si>
  <si>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</si>
  <si>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</si>
  <si>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</si>
  <si>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</si>
  <si>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</si>
  <si>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</si>
  <si>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</si>
  <si>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</si>
  <si>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</si>
  <si>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</si>
  <si>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</si>
  <si>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</si>
  <si>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</si>
  <si>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</si>
  <si>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</si>
  <si>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</si>
  <si>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</si>
  <si>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</si>
  <si>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</si>
  <si>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</si>
  <si>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</si>
  <si>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</si>
  <si>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</si>
  <si>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</si>
  <si>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</si>
  <si>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</si>
  <si>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</si>
  <si>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</si>
  <si>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</si>
  <si>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</si>
  <si>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</si>
  <si>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</si>
  <si>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</si>
  <si>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</si>
  <si>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</si>
  <si>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</si>
  <si>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</si>
  <si>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</si>
  <si>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</si>
  <si>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</si>
  <si>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</si>
  <si>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</si>
  <si>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</si>
  <si>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</si>
  <si>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</si>
  <si>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</si>
  <si>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</si>
  <si>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</si>
  <si>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</si>
  <si>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</si>
  <si>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</si>
  <si>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</si>
  <si>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</si>
  <si>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</si>
  <si>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</si>
  <si>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</si>
  <si>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</si>
  <si>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</si>
  <si>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</si>
  <si>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</si>
  <si>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</si>
  <si>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</si>
  <si>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</si>
  <si>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</si>
  <si>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</si>
  <si>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</si>
  <si>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</si>
  <si>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</si>
  <si>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</si>
  <si>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</si>
  <si>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</si>
  <si>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</si>
  <si>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</si>
  <si>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</si>
  <si>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</si>
  <si>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</si>
  <si>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</si>
  <si>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</si>
  <si>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</si>
  <si>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</si>
  <si>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</si>
  <si>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</si>
  <si>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</si>
  <si>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</si>
  <si>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</si>
  <si>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</si>
  <si>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</si>
  <si>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</si>
  <si>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</si>
  <si>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</si>
  <si>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</si>
  <si>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</si>
  <si>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</si>
  <si>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</si>
  <si>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</si>
  <si>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</si>
  <si>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</si>
  <si>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</si>
  <si>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</si>
  <si>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</si>
  <si>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</si>
  <si>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</si>
  <si>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</si>
  <si>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</si>
  <si>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</si>
  <si>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</si>
  <si>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</si>
  <si>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</si>
  <si>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</si>
  <si>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</si>
  <si>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</si>
  <si>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</si>
  <si>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</si>
  <si>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</si>
  <si>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</si>
  <si>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</si>
  <si>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</si>
  <si>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</si>
  <si>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</si>
  <si>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</si>
  <si>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</si>
  <si>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</si>
  <si>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</si>
  <si>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</si>
  <si>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</si>
  <si>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</si>
  <si>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</si>
  <si>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</si>
  <si>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</si>
  <si>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</si>
  <si>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</si>
  <si>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</si>
  <si>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</si>
  <si>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</si>
  <si>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</si>
  <si>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</si>
  <si>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</si>
  <si>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</si>
  <si>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</si>
  <si>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</si>
  <si>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</si>
  <si>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</si>
  <si>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</si>
  <si>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</si>
  <si>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</si>
  <si>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</si>
  <si>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</si>
  <si>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</si>
  <si>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</si>
  <si>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</si>
  <si>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</si>
  <si>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</si>
  <si>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</si>
  <si>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</si>
  <si>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</si>
  <si>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</si>
  <si>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</si>
  <si>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</si>
  <si>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</si>
  <si>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</si>
  <si>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</si>
  <si>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</si>
  <si>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</si>
  <si>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</si>
  <si>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</si>
  <si>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</si>
  <si>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</si>
  <si>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</si>
  <si>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</si>
  <si>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</si>
  <si>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</si>
  <si>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</si>
  <si>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</si>
  <si>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</si>
  <si>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</si>
  <si>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</si>
  <si>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</si>
  <si>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</si>
  <si>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</si>
  <si>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</si>
  <si>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</si>
  <si>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</si>
  <si>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</si>
  <si>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</si>
  <si>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</si>
  <si>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</si>
  <si>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</si>
  <si>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</si>
  <si>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</si>
  <si>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</si>
  <si>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</si>
  <si>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</si>
  <si>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</si>
  <si>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</si>
  <si>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</si>
  <si>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</si>
  <si>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</si>
  <si>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</si>
  <si>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</si>
  <si>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</si>
  <si>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</si>
  <si>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</si>
  <si>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</si>
  <si>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</si>
  <si>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</si>
  <si>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</si>
  <si>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</si>
  <si>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</si>
  <si>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</si>
  <si>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</si>
  <si>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</si>
  <si>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</si>
  <si>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</si>
  <si>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</si>
  <si>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</si>
  <si>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</si>
  <si>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</si>
  <si>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</si>
  <si>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</si>
  <si>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</si>
  <si>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</si>
  <si>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</si>
  <si>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</si>
  <si>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</si>
  <si>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</si>
  <si>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</si>
  <si>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</si>
  <si>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</si>
  <si>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</si>
  <si>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</si>
  <si>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</si>
  <si>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</si>
  <si>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</si>
  <si>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</si>
  <si>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</si>
  <si>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</si>
  <si>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</si>
  <si>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</si>
  <si>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</si>
  <si>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</si>
  <si>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</si>
  <si>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</si>
  <si>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</si>
  <si>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</si>
  <si>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</si>
  <si>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</si>
  <si>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</si>
  <si>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</si>
  <si>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</si>
  <si>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</si>
  <si>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</si>
  <si>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</si>
  <si>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</si>
  <si>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</si>
  <si>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</si>
  <si>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</si>
  <si>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</si>
  <si>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</si>
  <si>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</si>
  <si>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</si>
  <si>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</si>
  <si>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</si>
  <si>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</si>
  <si>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</si>
  <si>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</si>
  <si>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</si>
  <si>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</si>
  <si>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</si>
  <si>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</si>
  <si>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</si>
  <si>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</si>
  <si>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</si>
  <si>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</si>
  <si>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</si>
  <si>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</si>
  <si>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</si>
  <si>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</si>
  <si>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</si>
  <si>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</si>
  <si>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</si>
  <si>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</si>
  <si>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</si>
  <si>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</si>
  <si>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</si>
  <si>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</si>
  <si>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</si>
  <si>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</si>
  <si>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</si>
  <si>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</si>
  <si>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</si>
  <si>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</si>
  <si>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</si>
  <si>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</si>
  <si>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</si>
  <si>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</si>
  <si>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</si>
  <si>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</si>
  <si>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</si>
  <si>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</si>
  <si>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</si>
  <si>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</si>
  <si>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</si>
  <si>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</si>
  <si>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</si>
  <si>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</si>
  <si>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</si>
  <si>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</si>
  <si>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</si>
  <si>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</si>
  <si>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</si>
  <si>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</si>
  <si>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</si>
  <si>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</si>
  <si>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</si>
  <si>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</si>
  <si>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</si>
  <si>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</si>
  <si>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</si>
  <si>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</si>
  <si>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</si>
  <si>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</si>
  <si>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</si>
  <si>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</si>
  <si>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</si>
  <si>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</si>
  <si>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</si>
  <si>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</si>
  <si>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</si>
  <si>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</si>
  <si>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</si>
  <si>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</si>
  <si>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</si>
  <si>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</si>
  <si>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</si>
  <si>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</si>
  <si>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</si>
  <si>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</si>
  <si>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</si>
  <si>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</si>
  <si>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</si>
  <si>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</si>
  <si>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</si>
  <si>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</si>
  <si>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</si>
  <si>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</si>
  <si>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</si>
  <si>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</si>
  <si>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</si>
  <si>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</si>
  <si>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</si>
  <si>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</si>
  <si>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</si>
  <si>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</si>
  <si>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</si>
  <si>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</si>
  <si>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</si>
  <si>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</si>
  <si>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</si>
  <si>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</si>
  <si>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</si>
  <si>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</si>
  <si>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</si>
  <si>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</si>
  <si>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</si>
  <si>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</si>
  <si>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</si>
  <si>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</si>
  <si>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</si>
  <si>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</si>
  <si>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</si>
  <si>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</si>
  <si>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</si>
  <si>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</si>
  <si>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</si>
  <si>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</si>
  <si>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</si>
  <si>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</si>
  <si>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</si>
  <si>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</si>
  <si>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</si>
  <si>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</si>
  <si>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</si>
  <si>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</si>
  <si>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</si>
  <si>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</si>
  <si>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</si>
  <si>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</si>
  <si>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</si>
  <si>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</si>
  <si>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</si>
  <si>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</si>
  <si>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</si>
  <si>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</si>
  <si>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</si>
  <si>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</si>
  <si>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</si>
  <si>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</si>
  <si>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</si>
  <si>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</si>
  <si>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</si>
  <si>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</si>
  <si>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</si>
  <si>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</si>
  <si>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</si>
  <si>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</si>
  <si>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</si>
  <si>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</si>
  <si>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</si>
  <si>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</si>
  <si>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</si>
  <si>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</si>
  <si>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</si>
  <si>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</si>
  <si>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</si>
  <si>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</si>
  <si>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</si>
  <si>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</si>
  <si>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</si>
  <si>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</si>
  <si>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</si>
  <si>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</si>
  <si>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</si>
  <si>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</si>
  <si>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</si>
  <si>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</si>
  <si>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</si>
  <si>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</si>
  <si>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</si>
  <si>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</si>
  <si>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</si>
  <si>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</si>
  <si>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</si>
  <si>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</si>
  <si>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</si>
  <si>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</si>
  <si>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</si>
  <si>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</si>
  <si>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</si>
  <si>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</si>
  <si>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</si>
  <si>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</si>
  <si>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</si>
  <si>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</si>
  <si>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</si>
  <si>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</si>
  <si>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</si>
  <si>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</si>
  <si>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</si>
  <si>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</si>
  <si>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</si>
  <si>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</si>
  <si>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</si>
  <si>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</si>
  <si>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</si>
  <si>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</si>
  <si>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</si>
  <si>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</si>
  <si>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</si>
  <si>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</si>
  <si>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</si>
  <si>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</si>
  <si>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</si>
  <si>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</si>
  <si>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</si>
  <si>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</si>
  <si>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</si>
  <si>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</si>
  <si>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</si>
  <si>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</si>
  <si>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</si>
  <si>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</si>
  <si>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</si>
  <si>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</si>
  <si>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</si>
  <si>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</si>
  <si>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</si>
  <si>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</si>
  <si>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</si>
  <si>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</si>
  <si>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</si>
  <si>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</si>
  <si>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</si>
  <si>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</si>
  <si>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</si>
  <si>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</si>
  <si>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</si>
  <si>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</si>
  <si>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</si>
  <si>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</si>
  <si>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</si>
  <si>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</si>
  <si>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</si>
  <si>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</si>
  <si>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</si>
  <si>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</si>
  <si>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</si>
  <si>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</si>
  <si>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</si>
  <si>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</si>
  <si>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</si>
  <si>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</si>
  <si>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</si>
  <si>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</si>
  <si>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</si>
  <si>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</si>
  <si>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</si>
  <si>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</si>
  <si>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</si>
  <si>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</si>
  <si>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</si>
  <si>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</si>
  <si>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</si>
  <si>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</si>
  <si>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</si>
  <si>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</si>
  <si>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</si>
  <si>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</si>
  <si>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</si>
  <si>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</si>
  <si>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</si>
  <si>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</si>
  <si>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</si>
  <si>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</si>
  <si>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</si>
  <si>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</si>
  <si>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</si>
  <si>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</si>
  <si>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</si>
  <si>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</si>
  <si>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</si>
  <si>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</si>
  <si>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</si>
  <si>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</si>
  <si>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</si>
  <si>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</si>
  <si>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</si>
  <si>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</si>
  <si>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</si>
  <si>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</si>
  <si>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</si>
  <si>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</si>
  <si>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</si>
  <si>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</si>
  <si>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</si>
  <si>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</si>
  <si>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</si>
  <si>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</si>
  <si>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</si>
  <si>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</si>
  <si>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</si>
  <si>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</si>
  <si>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</si>
  <si>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</si>
  <si>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</si>
  <si>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</si>
  <si>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</si>
  <si>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</si>
  <si>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</si>
  <si>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</si>
  <si>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</si>
  <si>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</si>
  <si>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</si>
  <si>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</si>
  <si>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</si>
  <si>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</si>
  <si>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</si>
  <si>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</si>
  <si>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</si>
  <si>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</si>
  <si>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</si>
  <si>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</si>
  <si>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</si>
  <si>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</si>
  <si>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</si>
  <si>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</si>
  <si>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</si>
  <si>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</si>
  <si>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</si>
  <si>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</si>
  <si>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</si>
  <si>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</si>
  <si>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</si>
  <si>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</si>
  <si>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</si>
  <si>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</si>
  <si>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</si>
  <si>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</si>
  <si>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</si>
  <si>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</si>
  <si>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</si>
  <si>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</si>
  <si>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</si>
  <si>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</si>
  <si>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</si>
  <si>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</si>
  <si>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</si>
  <si>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</si>
  <si>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</si>
  <si>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</si>
  <si>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</si>
  <si>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</si>
  <si>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</si>
  <si>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</si>
  <si>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</si>
  <si>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</si>
  <si>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</si>
  <si>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</si>
  <si>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</si>
  <si>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</si>
  <si>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</si>
  <si>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</si>
  <si>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</si>
  <si>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</si>
  <si>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</si>
  <si>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</si>
  <si>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</si>
  <si>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</si>
  <si>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</si>
  <si>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</si>
  <si>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</si>
  <si>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</si>
  <si>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</si>
  <si>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</si>
  <si>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</si>
  <si>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</si>
  <si>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</si>
  <si>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</si>
  <si>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</si>
  <si>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</si>
  <si>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</si>
  <si>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</si>
  <si>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</si>
  <si>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</si>
  <si>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</si>
  <si>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</si>
  <si>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</si>
  <si>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</si>
  <si>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</si>
  <si>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</si>
  <si>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</si>
  <si>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</si>
  <si>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</si>
  <si>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</si>
  <si>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</si>
  <si>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</si>
  <si>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</si>
  <si>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</si>
  <si>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</si>
  <si>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</si>
  <si>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</si>
  <si>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</si>
  <si>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</si>
  <si>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</si>
  <si>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</si>
  <si>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</si>
  <si>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</si>
  <si>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</si>
  <si>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</si>
  <si>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</si>
  <si>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</si>
  <si>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</si>
  <si>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</si>
  <si>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</si>
  <si>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</si>
  <si>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</si>
  <si>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</si>
  <si>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</si>
  <si>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</si>
  <si>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</si>
  <si>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</si>
  <si>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</si>
  <si>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</si>
  <si>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</si>
  <si>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</si>
  <si>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</si>
  <si>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</si>
  <si>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</si>
  <si>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</si>
  <si>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</si>
  <si>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</si>
  <si>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</si>
  <si>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</si>
  <si>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</si>
  <si>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</si>
  <si>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</si>
  <si>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</si>
  <si>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</si>
  <si>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</si>
  <si>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</si>
  <si>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</si>
  <si>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</si>
  <si>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</si>
  <si>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</si>
  <si>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</si>
  <si>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</si>
  <si>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</si>
  <si>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</si>
  <si>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</si>
  <si>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</si>
  <si>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</si>
  <si>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</si>
  <si>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</si>
  <si>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</si>
  <si>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</si>
  <si>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</si>
  <si>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</si>
  <si>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</si>
  <si>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</si>
  <si>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</si>
  <si>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</si>
  <si>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</si>
  <si>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</si>
  <si>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</si>
  <si>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</si>
  <si>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</si>
  <si>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</si>
  <si>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</si>
  <si>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</si>
  <si>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</si>
  <si>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</si>
  <si>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</si>
  <si>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</si>
  <si>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</si>
  <si>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</si>
  <si>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</si>
  <si>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</si>
  <si>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</si>
  <si>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</si>
  <si>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</si>
  <si>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</si>
  <si>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</si>
  <si>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</si>
  <si>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</si>
  <si>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</si>
  <si>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</si>
  <si>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</si>
  <si>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</si>
  <si>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</si>
  <si>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</si>
  <si>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</si>
  <si>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</si>
  <si>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</si>
  <si>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</si>
  <si>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</si>
  <si>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</si>
  <si>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</si>
  <si>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</si>
  <si>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</si>
  <si>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</si>
  <si>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</si>
  <si>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</si>
  <si>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</si>
  <si>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</si>
  <si>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</si>
  <si>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</si>
  <si>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</si>
  <si>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</si>
  <si>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</si>
  <si>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</si>
  <si>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</si>
  <si>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</si>
  <si>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</si>
  <si>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</si>
  <si>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</si>
  <si>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</si>
  <si>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</si>
  <si>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</si>
  <si>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</si>
  <si>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</si>
  <si>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</si>
  <si>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</si>
  <si>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</si>
  <si>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</si>
  <si>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</si>
  <si>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</si>
  <si>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</si>
  <si>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</si>
  <si>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</si>
  <si>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</si>
  <si>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</si>
  <si>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</si>
  <si>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</si>
  <si>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</si>
  <si>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</si>
  <si>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</si>
  <si>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</si>
  <si>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</si>
  <si>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</si>
  <si>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</si>
  <si>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</si>
  <si>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</si>
  <si>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</si>
  <si>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</si>
  <si>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</si>
  <si>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</si>
  <si>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</si>
  <si>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</si>
  <si>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</si>
  <si>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</si>
  <si>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</si>
  <si>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</si>
  <si>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</si>
  <si>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</si>
  <si>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</si>
  <si>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</si>
  <si>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</si>
  <si>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</si>
  <si>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</si>
  <si>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</si>
  <si>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</si>
  <si>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</si>
  <si>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</si>
  <si>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</si>
  <si>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</si>
  <si>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</si>
  <si>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</si>
  <si>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</si>
  <si>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</si>
  <si>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</si>
  <si>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</si>
  <si>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</si>
  <si>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</si>
  <si>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</si>
  <si>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</si>
  <si>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</si>
  <si>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</si>
  <si>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</si>
  <si>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</si>
  <si>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</si>
  <si>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</si>
  <si>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</si>
  <si>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</si>
  <si>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</si>
  <si>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</si>
  <si>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</si>
  <si>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</si>
  <si>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</si>
  <si>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</si>
  <si>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</si>
  <si>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</si>
  <si>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</si>
  <si>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</si>
  <si>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</si>
  <si>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</si>
  <si>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</si>
  <si>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</si>
  <si>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</si>
  <si>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</si>
  <si>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</si>
  <si>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</si>
  <si>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</si>
  <si>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</si>
  <si>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</si>
  <si>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</si>
  <si>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</si>
  <si>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</si>
  <si>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</si>
  <si>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</si>
  <si>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</si>
  <si>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</si>
  <si>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</si>
  <si>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</si>
  <si>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</si>
  <si>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</si>
  <si>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</si>
  <si>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</si>
  <si>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</si>
  <si>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</si>
  <si>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</si>
  <si>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</si>
  <si>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</si>
  <si>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</si>
  <si>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</si>
  <si>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</si>
  <si>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</si>
  <si>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</si>
  <si>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</si>
  <si>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</si>
  <si>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</si>
  <si>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</si>
  <si>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</si>
  <si>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</si>
  <si>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</si>
  <si>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</si>
  <si>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</si>
  <si>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</si>
  <si>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</si>
  <si>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</si>
  <si>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</si>
  <si>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</si>
  <si>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</si>
  <si>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</si>
  <si>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</si>
  <si>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</si>
  <si>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</si>
  <si>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</si>
  <si>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</si>
  <si>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</si>
  <si>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</si>
  <si>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</si>
  <si>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</si>
  <si>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</si>
  <si>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</si>
  <si>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</si>
  <si>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</si>
  <si>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</si>
  <si>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</si>
  <si>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</si>
  <si>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</si>
  <si>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</si>
  <si>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</si>
  <si>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</si>
  <si>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</si>
  <si>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</si>
  <si>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</si>
  <si>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</si>
  <si>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</si>
  <si>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</si>
  <si>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</si>
  <si>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</si>
  <si>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</si>
  <si>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</si>
  <si>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</si>
  <si>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</si>
  <si>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</si>
  <si>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</si>
  <si>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</si>
  <si>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</si>
  <si>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</si>
  <si>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</si>
  <si>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</si>
  <si>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</si>
  <si>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</si>
  <si>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</si>
  <si>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</si>
  <si>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</si>
  <si>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</si>
  <si>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</si>
  <si>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</si>
  <si>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</si>
  <si>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</si>
  <si>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</si>
  <si>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</si>
  <si>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</si>
  <si>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</si>
  <si>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</si>
  <si>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</si>
  <si>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</si>
  <si>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</si>
  <si>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</si>
  <si>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</si>
  <si>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</si>
  <si>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</si>
  <si>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</si>
  <si>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</si>
  <si>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</si>
  <si>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</si>
  <si>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</si>
  <si>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</si>
  <si>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</si>
  <si>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</si>
  <si>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</si>
  <si>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</si>
  <si>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</si>
  <si>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</si>
  <si>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</si>
  <si>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</si>
  <si>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</si>
  <si>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</si>
  <si>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</si>
  <si>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</si>
  <si>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</si>
  <si>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</si>
  <si>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</si>
  <si>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</si>
  <si>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</si>
  <si>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</si>
  <si>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</si>
  <si>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</si>
  <si>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</si>
  <si>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</si>
  <si>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</si>
  <si>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</si>
  <si>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</si>
  <si>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</si>
  <si>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</si>
  <si>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</si>
  <si>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</si>
  <si>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</si>
  <si>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</si>
  <si>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</si>
  <si>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</si>
  <si>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</si>
  <si>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</si>
  <si>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</si>
  <si>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</si>
  <si>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</si>
  <si>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</si>
  <si>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</si>
  <si>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</si>
  <si>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</si>
  <si>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</si>
  <si>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</si>
  <si>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</si>
  <si>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</si>
  <si>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</si>
  <si>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</si>
  <si>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</si>
  <si>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</si>
  <si>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</si>
  <si>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</si>
  <si>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</si>
  <si>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</si>
  <si>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</si>
  <si>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</si>
  <si>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</si>
  <si>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</si>
  <si>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</si>
  <si>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</si>
  <si>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</si>
  <si>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</si>
  <si>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</si>
  <si>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</si>
  <si>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</si>
  <si>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</si>
  <si>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</si>
  <si>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</si>
  <si>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</si>
  <si>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</si>
  <si>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</si>
  <si>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</si>
  <si>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</si>
  <si>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</si>
  <si>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</si>
  <si>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</si>
  <si>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</si>
  <si>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</si>
  <si>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</si>
  <si>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</si>
  <si>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</si>
  <si>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</si>
  <si>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</si>
  <si>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</si>
  <si>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</si>
  <si>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</si>
  <si>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</si>
  <si>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</si>
  <si>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</si>
  <si>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</si>
  <si>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</si>
  <si>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</si>
  <si>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</si>
  <si>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</si>
  <si>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</si>
  <si>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</si>
  <si>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</si>
  <si>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</si>
  <si>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</si>
  <si>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</si>
  <si>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</si>
  <si>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</si>
  <si>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</si>
  <si>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</si>
  <si>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</si>
  <si>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</si>
  <si>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</si>
  <si>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</si>
  <si>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</si>
  <si>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</si>
  <si>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</si>
  <si>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</si>
  <si>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</si>
  <si>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</si>
  <si>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</si>
  <si>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</si>
  <si>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</si>
  <si>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</si>
  <si>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</si>
  <si>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</si>
  <si>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</si>
  <si>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</si>
  <si>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</si>
  <si>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</si>
  <si>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</si>
  <si>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</si>
  <si>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</si>
  <si>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</si>
  <si>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</si>
  <si>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</si>
  <si>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</si>
  <si>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</si>
  <si>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</si>
  <si>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</si>
  <si>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</si>
  <si>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</si>
  <si>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</si>
  <si>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</si>
  <si>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</si>
  <si>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</si>
  <si>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</si>
  <si>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</si>
  <si>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</si>
  <si>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</si>
  <si>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</si>
  <si>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</si>
  <si>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</si>
  <si>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</si>
  <si>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</si>
  <si>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</si>
  <si>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</si>
  <si>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</si>
  <si>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</si>
  <si>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</si>
  <si>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</si>
  <si>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</si>
  <si>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</si>
  <si>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</si>
  <si>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</si>
  <si>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</si>
  <si>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</si>
  <si>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</si>
  <si>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</si>
  <si>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</si>
  <si>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</si>
  <si>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</si>
  <si>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</si>
  <si>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</si>
  <si>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</si>
  <si>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</si>
  <si>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</si>
  <si>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</si>
  <si>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</si>
  <si>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</si>
  <si>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</si>
  <si>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</si>
  <si>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</si>
  <si>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</si>
  <si>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</si>
  <si>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</si>
  <si>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</si>
  <si>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</si>
  <si>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</si>
  <si>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</si>
  <si>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</si>
  <si>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</si>
  <si>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</si>
  <si>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</si>
  <si>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</si>
  <si>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</si>
  <si>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</si>
  <si>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</si>
  <si>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</si>
  <si>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</si>
  <si>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</si>
  <si>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</si>
  <si>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</si>
  <si>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</si>
  <si>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</si>
  <si>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</si>
  <si>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</si>
  <si>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</si>
  <si>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</si>
  <si>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</si>
  <si>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</si>
  <si>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</si>
  <si>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</si>
  <si>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</si>
  <si>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</si>
  <si>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</si>
  <si>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</si>
  <si>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</si>
  <si>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</si>
  <si>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</si>
  <si>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</si>
  <si>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</si>
  <si>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</si>
  <si>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</si>
  <si>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</si>
  <si>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</si>
  <si>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</si>
  <si>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</si>
  <si>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</si>
  <si>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</si>
  <si>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</si>
  <si>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</si>
  <si>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</si>
  <si>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</si>
  <si>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</si>
  <si>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</si>
  <si>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</si>
  <si>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</si>
  <si>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</si>
  <si>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</si>
  <si>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</si>
  <si>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</si>
  <si>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</si>
  <si>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</si>
  <si>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</si>
  <si>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</si>
  <si>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</si>
  <si>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</si>
  <si>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</si>
  <si>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</si>
  <si>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</si>
  <si>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</si>
  <si>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</si>
  <si>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</si>
  <si>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</si>
  <si>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</si>
  <si>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</si>
  <si>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</si>
  <si>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</si>
  <si>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</si>
  <si>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</si>
  <si>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</si>
  <si>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</si>
  <si>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</si>
  <si>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</si>
  <si>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</si>
  <si>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</si>
  <si>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</si>
  <si>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</si>
  <si>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</si>
  <si>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</si>
  <si>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</si>
  <si>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</si>
  <si>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</si>
  <si>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</si>
  <si>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</si>
  <si>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</si>
  <si>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</si>
  <si>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</si>
  <si>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</si>
  <si>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</si>
  <si>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</si>
  <si>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</si>
  <si>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</si>
  <si>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</si>
  <si>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</si>
  <si>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</si>
  <si>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</si>
  <si>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</si>
  <si>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</si>
  <si>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</si>
  <si>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</si>
  <si>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</si>
  <si>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</si>
  <si>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</si>
  <si>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</si>
  <si>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</si>
  <si>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</si>
  <si>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</si>
  <si>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</si>
  <si>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</si>
  <si>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</si>
  <si>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</si>
  <si>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</si>
  <si>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</si>
  <si>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</si>
  <si>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</si>
  <si>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</si>
  <si>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</si>
  <si>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</si>
  <si>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</si>
  <si>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</si>
  <si>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</si>
  <si>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</si>
  <si>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</si>
  <si>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</si>
  <si>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</si>
  <si>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</si>
  <si>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</si>
  <si>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</si>
  <si>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</si>
  <si>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</si>
  <si>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</si>
  <si>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</si>
  <si>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</si>
  <si>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</si>
  <si>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</si>
  <si>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</si>
  <si>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</si>
  <si>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</si>
  <si>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</si>
  <si>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</si>
  <si>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</si>
  <si>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</si>
  <si>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</si>
  <si>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</si>
  <si>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</si>
  <si>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</si>
  <si>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</si>
  <si>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</si>
  <si>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</si>
  <si>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</si>
  <si>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</si>
  <si>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</si>
  <si>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</si>
  <si>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</si>
  <si>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</si>
  <si>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</si>
  <si>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</si>
  <si>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</si>
  <si>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</si>
  <si>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</si>
  <si>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</si>
  <si>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</si>
  <si>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</si>
  <si>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</si>
  <si>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</si>
  <si>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</si>
  <si>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</si>
  <si>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</si>
  <si>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</si>
  <si>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</si>
  <si>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</si>
  <si>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</si>
  <si>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</si>
  <si>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</si>
  <si>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</si>
  <si>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</si>
  <si>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</si>
  <si>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</si>
  <si>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</si>
  <si>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</si>
  <si>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</si>
  <si>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</si>
  <si>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</si>
  <si>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</si>
  <si>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</si>
  <si>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</si>
  <si>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</si>
  <si>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</si>
  <si>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</si>
  <si>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</si>
  <si>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</si>
  <si>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</si>
  <si>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</si>
  <si>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</si>
  <si>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</si>
  <si>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</si>
  <si>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</si>
  <si>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</si>
  <si>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</si>
  <si>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</si>
  <si>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</si>
  <si>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</si>
  <si>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</si>
  <si>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</si>
  <si>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</si>
  <si>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</si>
  <si>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</si>
  <si>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</si>
  <si>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</si>
  <si>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</si>
  <si>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</si>
  <si>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</si>
  <si>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</si>
  <si>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</si>
  <si>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</si>
  <si>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</si>
  <si>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</si>
  <si>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</si>
  <si>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</si>
  <si>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</si>
  <si>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</si>
  <si>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</si>
  <si>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</si>
  <si>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</si>
  <si>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</si>
  <si>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</si>
  <si>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</si>
  <si>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</si>
  <si>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</si>
  <si>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</si>
  <si>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</si>
  <si>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</si>
  <si>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</si>
  <si>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</si>
  <si>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</si>
  <si>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</si>
  <si>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</si>
  <si>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</si>
  <si>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</si>
  <si>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</si>
  <si>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</si>
  <si>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</si>
  <si>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</si>
  <si>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</si>
  <si>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</si>
  <si>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</si>
  <si>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</si>
  <si>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</si>
  <si>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</si>
  <si>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</si>
  <si>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</si>
  <si>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</si>
  <si>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</si>
  <si>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</si>
  <si>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</si>
  <si>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</si>
  <si>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</si>
  <si>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</si>
  <si>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</si>
  <si>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</si>
  <si>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</si>
  <si>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</si>
  <si>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</si>
  <si>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</si>
  <si>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</si>
  <si>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</si>
  <si>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</si>
  <si>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</si>
  <si>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</si>
  <si>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</si>
  <si>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</si>
  <si>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</si>
  <si>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</si>
  <si>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</si>
  <si>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</si>
  <si>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</si>
  <si>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</si>
  <si>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</si>
  <si>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</si>
  <si>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</si>
  <si>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</si>
  <si>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</si>
  <si>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</si>
  <si>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</si>
  <si>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</si>
  <si>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</si>
  <si>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</si>
  <si>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</si>
  <si>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</si>
  <si>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</si>
  <si>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</si>
  <si>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</si>
  <si>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</si>
  <si>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</si>
  <si>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</si>
  <si>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</si>
  <si>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</si>
  <si>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</si>
  <si>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</si>
  <si>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</si>
  <si>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</si>
  <si>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</si>
  <si>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</si>
  <si>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</si>
  <si>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</si>
  <si>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</si>
  <si>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</si>
  <si>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</si>
  <si>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</si>
  <si>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</si>
  <si>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</si>
  <si>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</si>
  <si>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</si>
  <si>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</si>
  <si>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</si>
  <si>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</si>
  <si>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</si>
  <si>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</si>
  <si>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</si>
  <si>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</si>
  <si>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</si>
  <si>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</si>
  <si>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</si>
  <si>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</si>
  <si>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</si>
  <si>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</si>
  <si>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</si>
  <si>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</si>
  <si>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</si>
  <si>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</si>
  <si>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</si>
  <si>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</si>
  <si>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</si>
  <si>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</si>
  <si>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</si>
  <si>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</si>
  <si>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</si>
  <si>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</si>
  <si>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</si>
  <si>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</si>
  <si>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</si>
  <si>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</si>
  <si>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</si>
  <si>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</si>
  <si>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</si>
  <si>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</si>
  <si>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</si>
  <si>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</si>
  <si>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</si>
  <si>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</si>
  <si>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</si>
  <si>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</si>
  <si>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</si>
  <si>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</si>
  <si>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</si>
  <si>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</si>
  <si>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</si>
  <si>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</si>
  <si>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</si>
  <si>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</si>
  <si>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</si>
  <si>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</si>
  <si>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</si>
  <si>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</si>
  <si>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</si>
  <si>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</si>
  <si>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</si>
  <si>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</si>
  <si>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</si>
  <si>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</si>
  <si>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</si>
  <si>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</si>
  <si>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</si>
  <si>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</si>
  <si>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</si>
  <si>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</si>
  <si>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</si>
  <si>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</si>
  <si>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</si>
  <si>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</si>
  <si>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</si>
  <si>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</si>
  <si>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</si>
  <si>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</si>
  <si>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</si>
  <si>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</si>
  <si>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</si>
  <si>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</si>
  <si>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</si>
  <si>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</si>
  <si>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</si>
  <si>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</si>
  <si>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</si>
  <si>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</si>
  <si>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</si>
  <si>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</si>
  <si>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</si>
  <si>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</si>
  <si>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</si>
  <si>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</si>
  <si>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</si>
  <si>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</si>
  <si>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</si>
  <si>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</si>
  <si>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</si>
  <si>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</si>
  <si>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</si>
  <si>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</si>
  <si>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</si>
  <si>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</si>
  <si>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</si>
  <si>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</si>
  <si>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</si>
  <si>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</si>
  <si>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</si>
  <si>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</si>
  <si>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</si>
  <si>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</si>
  <si>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</si>
  <si>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</si>
  <si>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</si>
  <si>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</si>
  <si>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</si>
  <si>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</si>
  <si>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</si>
  <si>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</si>
  <si>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</si>
  <si>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</si>
  <si>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</si>
  <si>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</si>
  <si>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</si>
  <si>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</si>
  <si>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</si>
  <si>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</si>
  <si>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</si>
  <si>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</si>
  <si>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</si>
  <si>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</si>
  <si>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</si>
  <si>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</si>
  <si>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</si>
  <si>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</si>
  <si>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</si>
  <si>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</si>
  <si>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</si>
  <si>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</si>
  <si>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</si>
  <si>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</si>
  <si>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</si>
  <si>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</si>
  <si>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</si>
  <si>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</si>
  <si>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</si>
  <si>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</si>
  <si>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</si>
  <si>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</si>
  <si>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</si>
  <si>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</si>
  <si>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</si>
  <si>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</si>
  <si>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</si>
  <si>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</si>
  <si>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</si>
  <si>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</si>
  <si>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</si>
  <si>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</si>
  <si>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</si>
  <si>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</si>
  <si>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</si>
  <si>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</si>
  <si>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</si>
  <si>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</si>
  <si>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</si>
  <si>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</si>
  <si>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</si>
  <si>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</si>
  <si>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</si>
  <si>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</si>
  <si>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</si>
  <si>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</si>
  <si>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</si>
  <si>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</si>
  <si>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</si>
  <si>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</si>
  <si>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</si>
  <si>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</si>
  <si>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</si>
  <si>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</si>
  <si>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</si>
  <si>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</si>
  <si>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</si>
  <si>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</si>
  <si>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</si>
  <si>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</si>
  <si>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</si>
  <si>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</si>
  <si>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</si>
  <si>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</si>
  <si>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</si>
  <si>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</si>
  <si>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</si>
  <si>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</si>
  <si>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</si>
  <si>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</si>
  <si>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</si>
  <si>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</si>
  <si>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</si>
  <si>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</si>
  <si>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</si>
  <si>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</si>
  <si>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</si>
  <si>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</si>
  <si>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</si>
  <si>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</si>
  <si>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</si>
  <si>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</si>
  <si>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</si>
  <si>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</si>
  <si>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</si>
  <si>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</si>
  <si>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</si>
  <si>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</si>
  <si>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</si>
  <si>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</si>
  <si>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</si>
  <si>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</si>
  <si>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</si>
  <si>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</si>
  <si>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</si>
  <si>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</si>
  <si>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</si>
  <si>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</si>
  <si>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</si>
  <si>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</si>
  <si>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</si>
  <si>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</si>
  <si>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</si>
  <si>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</si>
  <si>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</si>
  <si>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</si>
  <si>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</si>
  <si>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</si>
  <si>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</si>
  <si>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</si>
  <si>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</si>
  <si>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</si>
  <si>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</si>
  <si>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</si>
  <si>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</si>
  <si>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</si>
  <si>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</si>
  <si>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</si>
  <si>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</si>
  <si>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</si>
  <si>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</si>
  <si>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</si>
  <si>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</si>
  <si>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</si>
  <si>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</si>
  <si>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</si>
  <si>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</si>
  <si>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</si>
  <si>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</si>
  <si>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</si>
  <si>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</si>
  <si>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</si>
  <si>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</si>
  <si>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</si>
  <si>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</si>
  <si>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</si>
  <si>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</si>
  <si>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</si>
  <si>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</si>
  <si>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</si>
  <si>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</si>
  <si>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</si>
  <si>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</si>
  <si>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</si>
  <si>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</si>
  <si>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</si>
  <si>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</si>
  <si>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</si>
  <si>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</si>
  <si>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</si>
  <si>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</si>
  <si>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</si>
  <si>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</si>
  <si>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</si>
  <si>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</si>
  <si>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</si>
  <si>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</si>
  <si>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</si>
  <si>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</si>
  <si>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</si>
  <si>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</si>
  <si>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</si>
  <si>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</si>
  <si>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</si>
  <si>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</si>
  <si>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</si>
  <si>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</si>
  <si>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</si>
  <si>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</si>
  <si>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</si>
  <si>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</si>
  <si>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</si>
  <si>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</si>
  <si>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</si>
  <si>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</si>
  <si>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</si>
  <si>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</si>
  <si>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</si>
  <si>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</si>
  <si>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</si>
  <si>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</si>
  <si>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</si>
  <si>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</si>
  <si>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</si>
  <si>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</si>
  <si>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</si>
  <si>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</si>
  <si>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</si>
  <si>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</si>
  <si>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</si>
  <si>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</si>
  <si>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</si>
  <si>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</si>
  <si>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</si>
  <si>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</si>
  <si>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</si>
  <si>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</si>
  <si>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</si>
  <si>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</si>
  <si>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</si>
  <si>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</si>
  <si>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</si>
  <si>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</si>
  <si>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</si>
  <si>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</si>
  <si>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</si>
  <si>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</si>
  <si>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</si>
  <si>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</si>
  <si>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</si>
  <si>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</si>
  <si>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</si>
  <si>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</si>
  <si>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</si>
  <si>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</si>
  <si>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</si>
  <si>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</si>
  <si>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</si>
  <si>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</si>
  <si>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</si>
  <si>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</si>
  <si>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</si>
  <si>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</si>
  <si>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</si>
  <si>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</si>
  <si>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</si>
  <si>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</si>
  <si>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</si>
  <si>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</si>
  <si>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</si>
  <si>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</si>
  <si>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</si>
  <si>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</si>
  <si>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</si>
  <si>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</si>
  <si>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</si>
  <si>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</si>
  <si>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</si>
  <si>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</si>
  <si>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</si>
  <si>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</si>
  <si>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</si>
  <si>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</si>
  <si>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</si>
  <si>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</si>
  <si>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</si>
  <si>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</si>
  <si>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</si>
  <si>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</si>
  <si>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</si>
  <si>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</si>
  <si>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</si>
  <si>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</si>
  <si>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</si>
  <si>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</si>
  <si>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</si>
  <si>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</si>
  <si>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</si>
  <si>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</si>
  <si>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</si>
  <si>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</si>
  <si>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</si>
  <si>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</si>
  <si>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</si>
  <si>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</si>
  <si>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</si>
  <si>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</si>
  <si>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</si>
  <si>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</si>
  <si>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</si>
  <si>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</si>
  <si>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</si>
  <si>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</si>
  <si>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</si>
  <si>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</si>
  <si>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</si>
  <si>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</si>
  <si>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</si>
  <si>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</si>
  <si>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</si>
  <si>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</si>
  <si>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</si>
  <si>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</si>
  <si>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</si>
  <si>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</si>
  <si>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</si>
  <si>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</si>
  <si>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</si>
  <si>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</si>
  <si>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</si>
  <si>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</si>
  <si>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</si>
  <si>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</si>
  <si>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</si>
  <si>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</si>
  <si>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</si>
  <si>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</si>
  <si>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</si>
  <si>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</si>
  <si>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</si>
  <si>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</si>
  <si>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</si>
  <si>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</si>
  <si>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</si>
  <si>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</si>
  <si>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</si>
  <si>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</si>
  <si>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</si>
  <si>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</si>
  <si>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</si>
  <si>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</si>
  <si>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</si>
  <si>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</si>
  <si>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</si>
  <si>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</si>
  <si>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</si>
  <si>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</si>
  <si>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</si>
  <si>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</si>
  <si>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</si>
  <si>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</si>
  <si>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</si>
  <si>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</si>
  <si>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</si>
  <si>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</si>
  <si>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</si>
  <si>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</si>
  <si>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</si>
  <si>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</si>
  <si>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</si>
  <si>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</si>
  <si>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</si>
  <si>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</si>
  <si>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</si>
  <si>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</si>
  <si>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</si>
  <si>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</si>
  <si>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</si>
  <si>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</si>
  <si>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</si>
  <si>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</si>
  <si>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</si>
  <si>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</si>
  <si>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</si>
  <si>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</si>
  <si>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</si>
  <si>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</si>
  <si>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</si>
  <si>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</si>
  <si>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</si>
  <si>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</si>
  <si>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</si>
  <si>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</si>
  <si>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</si>
  <si>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</si>
  <si>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</si>
  <si>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</si>
  <si>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</si>
  <si>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</si>
  <si>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</si>
  <si>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</si>
  <si>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</si>
  <si>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</si>
  <si>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</si>
  <si>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</si>
  <si>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</si>
  <si>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</si>
  <si>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</si>
  <si>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</si>
  <si>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</si>
  <si>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</si>
  <si>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</si>
  <si>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</si>
  <si>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</si>
  <si>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</si>
  <si>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</si>
  <si>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</si>
  <si>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</si>
  <si>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</si>
  <si>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</si>
  <si>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</si>
  <si>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</si>
  <si>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</si>
  <si>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</si>
  <si>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</si>
  <si>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</si>
  <si>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</si>
  <si>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</si>
  <si>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</si>
  <si>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</si>
  <si>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</si>
  <si>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</si>
  <si>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</si>
  <si>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</si>
  <si>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</si>
  <si>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</si>
  <si>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</si>
  <si>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</si>
  <si>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</si>
  <si>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</si>
  <si>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</si>
  <si>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</si>
  <si>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</si>
  <si>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</si>
  <si>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</si>
  <si>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</si>
  <si>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</si>
  <si>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</si>
  <si>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</si>
  <si>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</si>
  <si>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</si>
  <si>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</si>
  <si>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</si>
  <si>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</si>
  <si>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</si>
  <si>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</si>
  <si>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</si>
  <si>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</si>
  <si>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</si>
  <si>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</si>
  <si>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</si>
  <si>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</si>
  <si>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</si>
  <si>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</si>
  <si>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</si>
  <si>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</si>
  <si>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</si>
  <si>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</si>
  <si>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</si>
  <si>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</si>
  <si>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</si>
  <si>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</si>
  <si>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</si>
  <si>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</si>
  <si>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</si>
  <si>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</si>
  <si>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</si>
  <si>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</si>
  <si>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</si>
  <si>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</si>
  <si>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</si>
  <si>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</si>
  <si>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</si>
  <si>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</si>
  <si>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</si>
  <si>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</si>
  <si>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</si>
  <si>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</si>
  <si>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</si>
  <si>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</si>
  <si>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</si>
  <si>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</si>
  <si>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</si>
  <si>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</si>
  <si>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</si>
  <si>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</si>
  <si>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</si>
  <si>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</si>
  <si>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</si>
  <si>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</si>
  <si>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</si>
  <si>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</si>
  <si>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</si>
  <si>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</si>
  <si>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</si>
  <si>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</si>
  <si>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</si>
  <si>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</si>
  <si>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</si>
  <si>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</si>
  <si>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</si>
  <si>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</si>
  <si>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</si>
  <si>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</si>
  <si>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</si>
  <si>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</si>
  <si>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</si>
  <si>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</si>
  <si>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</si>
  <si>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</si>
  <si>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</si>
  <si>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</si>
  <si>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</si>
  <si>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</si>
  <si>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</si>
  <si>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</si>
  <si>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</si>
  <si>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</si>
  <si>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</si>
  <si>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</si>
  <si>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</si>
  <si>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</si>
  <si>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</si>
  <si>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</si>
  <si>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</si>
  <si>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</si>
  <si>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</si>
  <si>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</si>
  <si>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</si>
  <si>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</si>
  <si>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</si>
  <si>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</si>
  <si>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</si>
  <si>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</si>
  <si>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</si>
  <si>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</si>
  <si>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</si>
  <si>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</si>
  <si>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</si>
  <si>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</si>
  <si>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</si>
  <si>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</si>
  <si>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</si>
  <si>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</si>
  <si>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</si>
  <si>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</si>
  <si>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</si>
  <si>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</si>
  <si>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</si>
  <si>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</si>
  <si>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</si>
  <si>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</si>
  <si>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</si>
  <si>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</si>
  <si>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</si>
  <si>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</si>
  <si>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</si>
  <si>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</si>
  <si>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</si>
  <si>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</si>
  <si>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</si>
  <si>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</si>
  <si>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</si>
  <si>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</si>
  <si>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</si>
  <si>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</si>
  <si>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</si>
  <si>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</si>
  <si>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</si>
  <si>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</si>
  <si>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</si>
  <si>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</si>
  <si>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</si>
  <si>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</si>
  <si>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</si>
  <si>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</si>
  <si>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</si>
  <si>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</si>
  <si>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</si>
  <si>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</si>
  <si>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</si>
  <si>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</si>
  <si>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</si>
  <si>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</si>
  <si>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</si>
  <si>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</si>
  <si>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</si>
  <si>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</si>
  <si>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</si>
  <si>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</si>
  <si>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</si>
  <si>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</si>
  <si>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</si>
  <si>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</si>
  <si>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</si>
  <si>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</si>
  <si>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</si>
  <si>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</si>
  <si>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</si>
  <si>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</si>
  <si>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</si>
  <si>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</si>
  <si>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</si>
  <si>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</si>
  <si>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</si>
  <si>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</si>
  <si>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</si>
  <si>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</si>
  <si>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</si>
  <si>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</si>
  <si>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</si>
  <si>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</si>
  <si>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</si>
  <si>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</si>
  <si>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</si>
  <si>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</si>
  <si>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</si>
  <si>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</si>
  <si>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</si>
  <si>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</si>
  <si>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</si>
  <si>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</si>
  <si>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</si>
  <si>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</si>
  <si>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</si>
  <si>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</si>
  <si>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</si>
  <si>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</si>
  <si>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</si>
  <si>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</si>
  <si>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</si>
  <si>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</si>
  <si>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</si>
  <si>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</si>
  <si>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</si>
  <si>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</si>
  <si>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</si>
  <si>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</si>
  <si>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</si>
  <si>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</si>
  <si>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</si>
  <si>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</si>
  <si>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</si>
  <si>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</si>
  <si>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</si>
  <si>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</si>
  <si>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</si>
  <si>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</si>
  <si>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</si>
  <si>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</si>
  <si>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</si>
  <si>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</si>
  <si>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</si>
  <si>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</si>
  <si>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</si>
  <si>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</si>
  <si>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</si>
  <si>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</si>
  <si>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</si>
  <si>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</si>
  <si>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</si>
  <si>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</si>
  <si>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</si>
  <si>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</si>
  <si>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</si>
  <si>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</si>
  <si>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</si>
  <si>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</si>
  <si>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</si>
  <si>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</si>
  <si>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</si>
  <si>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</si>
  <si>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</si>
  <si>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</si>
  <si>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</si>
  <si>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</si>
  <si>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</si>
  <si>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</si>
  <si>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</si>
  <si>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</si>
  <si>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</si>
  <si>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</si>
  <si>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</si>
  <si>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</si>
  <si>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</si>
  <si>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</si>
  <si>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</si>
  <si>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</si>
  <si>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</si>
  <si>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</si>
  <si>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</si>
  <si>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</si>
  <si>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</si>
  <si>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</si>
  <si>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</si>
  <si>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</si>
  <si>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</si>
  <si>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</si>
  <si>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</si>
  <si>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</si>
  <si>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</si>
  <si>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</si>
  <si>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</si>
  <si>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</si>
  <si>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</si>
  <si>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</si>
  <si>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</si>
  <si>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</si>
  <si>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</si>
  <si>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</si>
  <si>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</si>
  <si>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</si>
  <si>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</si>
  <si>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</si>
  <si>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</si>
  <si>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</si>
  <si>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</si>
  <si>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</si>
  <si>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</si>
  <si>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</si>
  <si>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</si>
  <si>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</si>
  <si>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</si>
  <si>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</si>
  <si>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</si>
  <si>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</si>
  <si>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</si>
  <si>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</si>
  <si>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</si>
  <si>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</si>
  <si>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</si>
  <si>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</si>
  <si>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</si>
  <si>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</si>
  <si>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</si>
  <si>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</si>
  <si>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</si>
  <si>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</si>
  <si>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</si>
  <si>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</si>
  <si>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</si>
  <si>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</si>
  <si>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</si>
  <si>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</si>
  <si>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</si>
  <si>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</si>
  <si>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</si>
  <si>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</si>
  <si>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</si>
  <si>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</si>
  <si>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</si>
  <si>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</si>
  <si>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</si>
  <si>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</si>
  <si>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</si>
  <si>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</si>
  <si>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</si>
  <si>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</si>
  <si>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</si>
  <si>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</si>
  <si>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</si>
  <si>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</si>
  <si>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</si>
  <si>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</si>
  <si>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</si>
  <si>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</si>
  <si>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</si>
  <si>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</si>
  <si>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</si>
  <si>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</si>
  <si>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</si>
  <si>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</si>
  <si>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</si>
  <si>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</si>
  <si>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</si>
  <si>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</si>
  <si>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</si>
  <si>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</si>
  <si>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</si>
  <si>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</si>
  <si>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</si>
  <si>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</si>
  <si>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</si>
  <si>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</si>
  <si>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</si>
  <si>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</si>
  <si>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</si>
  <si>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</si>
  <si>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</si>
  <si>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</si>
  <si>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</si>
  <si>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</si>
  <si>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</si>
  <si>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</si>
  <si>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</si>
  <si>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</si>
  <si>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</si>
  <si>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</si>
  <si>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</si>
  <si>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</si>
  <si>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</si>
  <si>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</si>
  <si>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</si>
  <si>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</si>
  <si>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</si>
  <si>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</si>
  <si>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</si>
  <si>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</si>
  <si>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</si>
  <si>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</si>
  <si>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</si>
  <si>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</si>
  <si>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</si>
  <si>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</si>
  <si>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</si>
  <si>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</si>
  <si>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</si>
  <si>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</si>
  <si>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</si>
  <si>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</si>
  <si>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</si>
  <si>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</si>
  <si>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</si>
  <si>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</si>
  <si>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</si>
  <si>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</si>
  <si>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</si>
  <si>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</si>
  <si>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</si>
  <si>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</si>
  <si>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</si>
  <si>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</si>
  <si>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</si>
  <si>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</si>
  <si>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</si>
  <si>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</si>
  <si>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</si>
  <si>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</si>
  <si>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</si>
  <si>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</si>
  <si>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</si>
  <si>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</si>
  <si>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</si>
  <si>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</si>
  <si>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</si>
  <si>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</si>
  <si>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</si>
  <si>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</si>
  <si>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</si>
  <si>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</si>
  <si>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</si>
  <si>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</si>
  <si>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</si>
  <si>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</si>
  <si>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</si>
  <si>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</si>
  <si>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</si>
  <si>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</si>
  <si>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</si>
  <si>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</si>
  <si>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</si>
  <si>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</si>
  <si>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</si>
  <si>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</si>
  <si>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</si>
  <si>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</si>
  <si>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</si>
  <si>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</si>
  <si>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</si>
  <si>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</si>
  <si>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</si>
  <si>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</si>
  <si>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</si>
  <si>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</si>
  <si>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</si>
  <si>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</si>
  <si>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</si>
  <si>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</si>
  <si>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</si>
  <si>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</si>
  <si>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</si>
  <si>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</si>
  <si>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</si>
  <si>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</si>
  <si>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</si>
  <si>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</si>
  <si>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</si>
  <si>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</si>
  <si>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</si>
  <si>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</si>
  <si>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</si>
  <si>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</si>
  <si>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</si>
  <si>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</si>
  <si>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</si>
  <si>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</si>
  <si>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</si>
  <si>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</si>
  <si>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</si>
  <si>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</si>
  <si>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</si>
  <si>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</si>
  <si>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</si>
  <si>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</si>
  <si>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</si>
  <si>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</si>
  <si>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</si>
  <si>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</si>
  <si>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</si>
  <si>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</si>
  <si>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</si>
  <si>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</si>
  <si>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</si>
  <si>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</si>
  <si>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</si>
  <si>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</si>
  <si>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</si>
  <si>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</si>
  <si>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</si>
  <si>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</si>
  <si>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</si>
  <si>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</si>
  <si>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</si>
  <si>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</si>
  <si>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</si>
  <si>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</si>
  <si>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</si>
  <si>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</si>
  <si>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</si>
  <si>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</si>
  <si>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</si>
  <si>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</si>
  <si>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</si>
  <si>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</si>
  <si>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</si>
  <si>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</si>
  <si>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</si>
  <si>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</si>
  <si>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</si>
  <si>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</si>
  <si>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</si>
  <si>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</si>
  <si>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</si>
  <si>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</si>
  <si>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</si>
  <si>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</si>
  <si>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</si>
  <si>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</si>
  <si>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</si>
  <si>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</si>
  <si>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</si>
  <si>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</si>
  <si>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</si>
  <si>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</si>
  <si>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</si>
  <si>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</si>
  <si>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</si>
  <si>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</si>
  <si>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</si>
  <si>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</si>
  <si>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</si>
  <si>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</si>
  <si>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</si>
  <si>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</si>
  <si>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</si>
  <si>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</si>
  <si>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</si>
  <si>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</si>
  <si>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</si>
  <si>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</si>
  <si>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</si>
  <si>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</si>
  <si>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</si>
  <si>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</si>
  <si>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</si>
  <si>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</si>
  <si>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</si>
  <si>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</si>
  <si>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</si>
  <si>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</si>
  <si>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</si>
  <si>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</si>
  <si>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</si>
  <si>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</si>
  <si>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</si>
  <si>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</si>
  <si>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</si>
  <si>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</si>
  <si>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</si>
  <si>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</si>
  <si>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</si>
  <si>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</si>
  <si>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</si>
  <si>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</si>
  <si>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</si>
  <si>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</si>
  <si>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</si>
  <si>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</si>
  <si>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</si>
  <si>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</si>
  <si>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</si>
  <si>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</si>
  <si>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</si>
  <si>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</si>
  <si>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</si>
  <si>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</si>
  <si>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</si>
  <si>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</si>
  <si>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</si>
  <si>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</si>
  <si>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</si>
  <si>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</si>
  <si>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</si>
  <si>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</si>
  <si>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</si>
  <si>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</si>
  <si>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</si>
  <si>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</si>
  <si>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</si>
  <si>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</si>
  <si>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</si>
  <si>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</si>
  <si>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</si>
  <si>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</si>
  <si>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</si>
  <si>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</si>
  <si>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</si>
  <si>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</si>
  <si>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</si>
  <si>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</si>
  <si>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</si>
  <si>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</si>
  <si>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</si>
  <si>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</si>
  <si>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</si>
  <si>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</si>
  <si>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</si>
  <si>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</si>
  <si>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</si>
  <si>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</si>
  <si>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</si>
  <si>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</si>
  <si>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</si>
  <si>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</si>
  <si>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</si>
  <si>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</si>
  <si>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</si>
  <si>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</si>
  <si>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</si>
  <si>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</si>
  <si>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</si>
  <si>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</si>
  <si>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</si>
  <si>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</si>
  <si>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</si>
  <si>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</si>
  <si>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</si>
  <si>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</si>
  <si>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</si>
  <si>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</si>
  <si>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</si>
  <si>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</si>
  <si>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</si>
  <si>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</si>
  <si>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</si>
  <si>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</si>
  <si>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</si>
  <si>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</si>
  <si>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</si>
  <si>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</si>
  <si>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</si>
  <si>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</si>
  <si>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</si>
  <si>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</si>
  <si>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</si>
  <si>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</si>
  <si>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</si>
  <si>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</si>
  <si>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</si>
  <si>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</si>
  <si>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</si>
  <si>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</si>
  <si>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</si>
  <si>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</si>
  <si>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</si>
  <si>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</si>
  <si>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</si>
  <si>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</si>
  <si>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</si>
  <si>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</si>
  <si>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</si>
  <si>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</si>
  <si>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</si>
  <si>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</si>
  <si>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</si>
  <si>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</si>
  <si>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</si>
  <si>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</si>
  <si>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</si>
  <si>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</si>
  <si>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</si>
  <si>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</si>
  <si>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</si>
  <si>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</si>
  <si>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</si>
  <si>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</si>
  <si>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</si>
  <si>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</si>
  <si>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</si>
  <si>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</si>
  <si>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</si>
  <si>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</si>
  <si>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</si>
  <si>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</si>
  <si>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</si>
  <si>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</si>
  <si>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</si>
  <si>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</si>
  <si>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</si>
  <si>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</si>
  <si>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</si>
  <si>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</si>
  <si>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</si>
  <si>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</si>
  <si>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</si>
  <si>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</si>
  <si>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</si>
  <si>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</si>
  <si>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</si>
  <si>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</si>
  <si>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</si>
  <si>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</si>
  <si>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</si>
  <si>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</si>
  <si>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</si>
  <si>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</si>
  <si>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</si>
  <si>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</si>
  <si>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</si>
  <si>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</si>
  <si>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</si>
  <si>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</si>
  <si>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</si>
  <si>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</si>
  <si>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</si>
  <si>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</si>
  <si>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</si>
  <si>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</si>
  <si>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</si>
  <si>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</si>
  <si>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</si>
  <si>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</si>
  <si>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</si>
  <si>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</si>
  <si>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</si>
  <si>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</si>
  <si>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</si>
  <si>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</si>
  <si>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</si>
  <si>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</si>
  <si>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</si>
  <si>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</si>
  <si>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</si>
  <si>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</si>
  <si>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</si>
  <si>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</si>
  <si>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</si>
  <si>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</si>
  <si>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</si>
  <si>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</si>
  <si>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</si>
  <si>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</si>
  <si>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</si>
  <si>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</si>
  <si>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</si>
  <si>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</si>
  <si>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</si>
  <si>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</si>
  <si>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</si>
  <si>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</si>
  <si>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</si>
  <si>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</si>
  <si>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</si>
  <si>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</si>
  <si>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</si>
  <si>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</si>
  <si>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</si>
  <si>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</si>
  <si>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</si>
  <si>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</si>
  <si>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</si>
  <si>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</si>
  <si>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</si>
  <si>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</si>
  <si>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</si>
  <si>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</si>
  <si>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</si>
  <si>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</si>
  <si>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</si>
  <si>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</si>
  <si>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</si>
  <si>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</si>
  <si>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</si>
  <si>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</si>
  <si>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</si>
  <si>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</si>
  <si>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</si>
  <si>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</si>
  <si>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</si>
  <si>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</si>
  <si>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</si>
  <si>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</si>
  <si>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</si>
  <si>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</si>
  <si>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</si>
  <si>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</si>
  <si>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</si>
  <si>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</si>
  <si>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</si>
  <si>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</si>
  <si>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</si>
  <si>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</si>
  <si>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</si>
  <si>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</si>
  <si>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</si>
  <si>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</si>
  <si>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</si>
  <si>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</si>
  <si>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</si>
  <si>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</si>
  <si>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</si>
  <si>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</si>
  <si>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</si>
  <si>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</si>
  <si>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</si>
  <si>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</si>
  <si>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</si>
  <si>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</si>
  <si>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</si>
  <si>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</si>
  <si>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</si>
  <si>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</si>
  <si>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</si>
  <si>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</si>
  <si>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</si>
  <si>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</si>
  <si>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</si>
  <si>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</si>
  <si>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</si>
  <si>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</si>
  <si>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</si>
  <si>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</si>
  <si>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</si>
  <si>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</si>
  <si>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</si>
  <si>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</si>
  <si>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</si>
  <si>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</si>
  <si>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</si>
  <si>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</si>
  <si>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</si>
  <si>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</si>
  <si>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</si>
  <si>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</si>
  <si>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</si>
  <si>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</si>
  <si>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</si>
  <si>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</si>
  <si>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</si>
  <si>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</si>
  <si>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</si>
  <si>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</si>
  <si>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</si>
  <si>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</si>
  <si>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</si>
  <si>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</si>
  <si>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</si>
  <si>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</si>
  <si>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</si>
  <si>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</si>
  <si>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</si>
  <si>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</si>
  <si>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</si>
  <si>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</si>
  <si>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</si>
  <si>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</si>
  <si>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</si>
  <si>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</si>
  <si>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</si>
  <si>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</si>
  <si>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</si>
  <si>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</si>
  <si>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</si>
  <si>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</si>
  <si>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</si>
  <si>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</si>
  <si>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</si>
  <si>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</si>
  <si>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</si>
  <si>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</si>
  <si>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</si>
  <si>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</si>
  <si>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</si>
  <si>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</si>
  <si>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</si>
  <si>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</si>
  <si>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</si>
  <si>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</si>
  <si>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</si>
  <si>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</si>
  <si>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</si>
  <si>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</si>
  <si>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</si>
  <si>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</si>
  <si>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</si>
  <si>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</si>
  <si>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</si>
  <si>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</si>
  <si>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</si>
  <si>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</si>
  <si>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</si>
  <si>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</si>
  <si>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</si>
  <si>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</si>
  <si>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</si>
  <si>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</si>
  <si>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</si>
  <si>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</si>
  <si>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</si>
  <si>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</si>
  <si>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</si>
  <si>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</si>
  <si>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</si>
  <si>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</si>
  <si>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</si>
  <si>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</si>
  <si>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</si>
  <si>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</si>
  <si>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</si>
  <si>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</si>
  <si>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</si>
  <si>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</si>
  <si>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</si>
  <si>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</si>
  <si>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</si>
  <si>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</si>
  <si>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</si>
  <si>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</si>
  <si>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</si>
  <si>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</si>
  <si>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</si>
  <si>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</si>
  <si>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</si>
  <si>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</si>
  <si>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</si>
  <si>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</si>
  <si>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</si>
  <si>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</si>
  <si>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</si>
  <si>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</si>
  <si>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</si>
  <si>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</si>
  <si>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</si>
  <si>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</si>
  <si>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</si>
  <si>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</si>
  <si>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</si>
  <si>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</si>
  <si>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</si>
  <si>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</si>
  <si>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</si>
  <si>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</si>
  <si>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</si>
  <si>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</si>
  <si>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</si>
  <si>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</si>
  <si>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</si>
  <si>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</si>
  <si>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</si>
  <si>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</si>
  <si>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</si>
  <si>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</si>
  <si>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</si>
  <si>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</si>
  <si>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</si>
  <si>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</si>
  <si>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</si>
  <si>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</si>
  <si>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</si>
  <si>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</si>
  <si>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</si>
  <si>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</si>
  <si>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</si>
  <si>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</si>
  <si>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</si>
  <si>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</si>
  <si>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</si>
  <si>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</si>
  <si>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</si>
  <si>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</si>
  <si>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</si>
  <si>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</si>
  <si>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</si>
  <si>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</si>
  <si>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</si>
  <si>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</si>
  <si>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</si>
  <si>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</si>
  <si>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</si>
  <si>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</si>
  <si>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</si>
  <si>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</si>
  <si>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</si>
  <si>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</si>
  <si>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</si>
  <si>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</si>
  <si>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</si>
  <si>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</si>
  <si>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</si>
  <si>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</si>
  <si>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</si>
  <si>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</si>
  <si>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</si>
  <si>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</si>
  <si>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</si>
  <si>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</si>
  <si>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</si>
  <si>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</si>
  <si>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</si>
  <si>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</si>
  <si>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</si>
  <si>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</si>
  <si>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</si>
  <si>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</si>
  <si>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</si>
  <si>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</si>
  <si>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</si>
  <si>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</si>
  <si>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</si>
  <si>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</si>
  <si>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</si>
  <si>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</si>
  <si>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</si>
  <si>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</si>
  <si>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</si>
  <si>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</si>
  <si>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</si>
  <si>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</si>
  <si>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</si>
  <si>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</si>
  <si>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</si>
  <si>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</si>
  <si>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</si>
  <si>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</si>
  <si>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</si>
  <si>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</si>
  <si>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</si>
  <si>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</si>
  <si>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</si>
  <si>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</si>
  <si>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</si>
  <si>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</si>
  <si>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</si>
  <si>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</si>
  <si>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</si>
  <si>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</si>
  <si>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</si>
  <si>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</si>
  <si>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</si>
  <si>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</si>
  <si>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</si>
  <si>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</si>
  <si>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</si>
  <si>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</si>
  <si>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</si>
  <si>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</si>
  <si>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</si>
  <si>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</si>
  <si>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</si>
  <si>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</si>
  <si>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</si>
  <si>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</si>
  <si>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</si>
  <si>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</si>
  <si>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</si>
  <si>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</si>
  <si>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</si>
  <si>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</si>
  <si>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</si>
  <si>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</si>
  <si>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</si>
  <si>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</si>
  <si>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</si>
  <si>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</si>
  <si>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</si>
  <si>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</si>
  <si>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</si>
  <si>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</si>
  <si>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</si>
  <si>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</si>
  <si>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</si>
  <si>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</si>
  <si>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</si>
  <si>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</si>
  <si>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</si>
  <si>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</si>
  <si>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</si>
  <si>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</si>
  <si>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</si>
  <si>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</si>
  <si>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</si>
  <si>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</si>
  <si>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</si>
  <si>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</si>
  <si>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</si>
  <si>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</si>
  <si>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</si>
  <si>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</si>
  <si>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</si>
  <si>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</si>
  <si>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</si>
  <si>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</si>
  <si>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</si>
  <si>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</si>
  <si>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</si>
  <si>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</si>
  <si>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</si>
  <si>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</si>
  <si>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</si>
  <si>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</si>
  <si>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</si>
  <si>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</si>
  <si>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</si>
  <si>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</si>
  <si>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</si>
  <si>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</si>
  <si>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</si>
  <si>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</si>
  <si>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</si>
  <si>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</si>
  <si>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</si>
  <si>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</si>
  <si>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</si>
  <si>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</si>
  <si>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</si>
  <si>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</si>
  <si>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</si>
  <si>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</si>
  <si>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</si>
  <si>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</si>
  <si>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</si>
  <si>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</si>
  <si>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</si>
  <si>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</si>
  <si>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</si>
  <si>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</si>
  <si>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</si>
  <si>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</si>
  <si>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</si>
  <si>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</si>
  <si>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</si>
  <si>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</si>
  <si>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</si>
  <si>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</si>
  <si>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</si>
  <si>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</si>
  <si>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</si>
  <si>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</si>
  <si>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</si>
  <si>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</si>
  <si>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</si>
  <si>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</si>
  <si>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</si>
  <si>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</si>
  <si>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</si>
  <si>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</si>
  <si>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</si>
  <si>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</si>
  <si>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</si>
  <si>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</si>
  <si>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</si>
  <si>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</si>
  <si>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</si>
  <si>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</si>
  <si>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</si>
  <si>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</si>
  <si>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</si>
  <si>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</si>
  <si>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</si>
  <si>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</si>
  <si>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</si>
  <si>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</si>
  <si>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</si>
  <si>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</si>
  <si>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</si>
  <si>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</si>
  <si>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</si>
  <si>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</si>
  <si>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</si>
  <si>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</si>
  <si>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</si>
  <si>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</si>
  <si>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</si>
  <si>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</si>
  <si>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</si>
  <si>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</si>
  <si>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</si>
  <si>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</si>
  <si>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</si>
  <si>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</si>
  <si>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</si>
  <si>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</si>
  <si>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</si>
  <si>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</si>
  <si>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</si>
  <si>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</si>
  <si>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</si>
  <si>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</si>
  <si>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</si>
  <si>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</si>
  <si>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</si>
  <si>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</si>
  <si>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</si>
  <si>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</si>
  <si>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</si>
  <si>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</si>
  <si>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</si>
  <si>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</si>
  <si>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</si>
  <si>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</si>
  <si>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</si>
  <si>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</si>
  <si>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</si>
  <si>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</si>
  <si>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</si>
  <si>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</si>
  <si>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</si>
  <si>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</si>
  <si>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</si>
  <si>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</si>
  <si>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</si>
  <si>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</si>
  <si>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</si>
  <si>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</si>
  <si>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</si>
  <si>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</si>
  <si>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</si>
  <si>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</si>
  <si>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</si>
  <si>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</si>
  <si>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</si>
  <si>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</si>
  <si>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</si>
  <si>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</si>
  <si>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</si>
  <si>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</si>
  <si>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</si>
  <si>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</si>
  <si>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</si>
  <si>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</si>
  <si>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</si>
  <si>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</si>
  <si>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</si>
  <si>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</si>
  <si>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</si>
  <si>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</si>
  <si>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</si>
  <si>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</si>
  <si>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</si>
  <si>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</si>
  <si>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</si>
  <si>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</si>
  <si>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</si>
  <si>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</si>
  <si>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</si>
  <si>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</si>
  <si>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</si>
  <si>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</si>
  <si>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</si>
  <si>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</si>
  <si>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</si>
  <si>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</si>
  <si>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</si>
  <si>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</si>
  <si>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</si>
  <si>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</si>
  <si>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</si>
  <si>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</si>
  <si>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</si>
  <si>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</si>
  <si>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</si>
  <si>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</si>
  <si>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</si>
  <si>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</si>
  <si>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</si>
  <si>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</si>
  <si>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</si>
  <si>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</si>
  <si>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</si>
  <si>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</si>
  <si>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</si>
  <si>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</si>
  <si>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</si>
  <si>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</si>
  <si>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</si>
  <si>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</si>
  <si>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</si>
  <si>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</si>
  <si>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</si>
  <si>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</si>
  <si>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</si>
  <si>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</si>
  <si>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</si>
  <si>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</si>
  <si>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</si>
  <si>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</si>
  <si>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</si>
  <si>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</si>
  <si>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</si>
  <si>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</si>
  <si>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</si>
  <si>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</si>
  <si>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</si>
  <si>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</si>
  <si>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</si>
  <si>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</si>
  <si>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</si>
  <si>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</si>
  <si>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</si>
  <si>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</si>
  <si>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</si>
  <si>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</si>
  <si>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</si>
  <si>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</si>
  <si>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</si>
  <si>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</si>
  <si>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</si>
  <si>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</si>
  <si>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</si>
  <si>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</si>
  <si>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</si>
  <si>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</si>
  <si>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</si>
  <si>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</si>
  <si>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</si>
  <si>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</si>
  <si>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</si>
  <si>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</si>
  <si>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</si>
  <si>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</si>
  <si>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</si>
  <si>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</si>
  <si>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</si>
  <si>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</si>
  <si>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</si>
  <si>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</si>
  <si>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</si>
  <si>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</si>
  <si>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</si>
  <si>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</si>
  <si>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</si>
  <si>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</si>
  <si>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</si>
  <si>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</si>
  <si>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</si>
  <si>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</si>
  <si>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</si>
  <si>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</si>
  <si>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</si>
  <si>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</si>
  <si>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</si>
  <si>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</si>
  <si>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</si>
  <si>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</si>
  <si>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</si>
  <si>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</si>
  <si>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</si>
  <si>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</si>
  <si>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</si>
  <si>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</si>
  <si>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</si>
  <si>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</si>
  <si>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</si>
  <si>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</si>
  <si>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</si>
  <si>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</si>
  <si>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</si>
  <si>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</si>
  <si>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</si>
  <si>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</si>
  <si>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</si>
  <si>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</si>
  <si>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</si>
  <si>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</si>
  <si>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</si>
  <si>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</si>
  <si>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</si>
  <si>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</si>
  <si>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</si>
  <si>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</si>
  <si>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</si>
  <si>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</si>
  <si>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</si>
  <si>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</si>
  <si>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</si>
  <si>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</si>
  <si>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</si>
  <si>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</si>
  <si>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</si>
  <si>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</si>
  <si>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</si>
  <si>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</si>
  <si>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</si>
  <si>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</si>
  <si>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</si>
  <si>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</si>
  <si>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</si>
  <si>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</si>
  <si>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</si>
  <si>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</si>
  <si>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</si>
  <si>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</si>
  <si>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</si>
  <si>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</si>
  <si>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</si>
  <si>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</si>
  <si>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</si>
  <si>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</si>
  <si>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</si>
  <si>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</si>
  <si>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</si>
  <si>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</si>
  <si>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</si>
  <si>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</si>
  <si>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</si>
  <si>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</si>
  <si>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</si>
  <si>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</si>
  <si>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</si>
  <si>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</si>
  <si>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</si>
  <si>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</si>
  <si>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</si>
  <si>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</si>
  <si>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</si>
  <si>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</si>
  <si>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</si>
  <si>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</si>
  <si>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</si>
  <si>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</si>
  <si>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</si>
  <si>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</si>
  <si>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</si>
  <si>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</si>
  <si>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</si>
  <si>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</si>
  <si>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</si>
  <si>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</si>
  <si>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</si>
  <si>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</si>
  <si>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</si>
  <si>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</si>
  <si>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</si>
  <si>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</si>
  <si>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</si>
  <si>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</si>
  <si>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</si>
  <si>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</si>
  <si>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</si>
  <si>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</si>
  <si>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</si>
  <si>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</si>
  <si>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</si>
  <si>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</si>
  <si>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</si>
  <si>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</si>
  <si>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</si>
  <si>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</si>
  <si>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</si>
  <si>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</si>
  <si>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</si>
  <si>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</si>
  <si>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</si>
  <si>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</si>
  <si>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</si>
  <si>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</si>
  <si>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</si>
  <si>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</si>
  <si>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</si>
  <si>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</si>
  <si>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</si>
  <si>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</si>
  <si>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</si>
  <si>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</si>
  <si>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</si>
  <si>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</si>
  <si>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</si>
  <si>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</si>
  <si>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</si>
  <si>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</si>
  <si>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</si>
  <si>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</si>
  <si>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</si>
  <si>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</si>
  <si>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</si>
  <si>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</si>
  <si>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</si>
  <si>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</si>
  <si>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</si>
  <si>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</si>
  <si>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</si>
  <si>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</si>
  <si>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</si>
  <si>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</si>
  <si>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</si>
  <si>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</si>
  <si>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</si>
  <si>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</si>
  <si>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</si>
  <si>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</si>
  <si>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</si>
  <si>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</si>
  <si>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</si>
  <si>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</si>
  <si>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</si>
  <si>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</si>
  <si>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</si>
  <si>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</si>
  <si>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</si>
  <si>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</si>
  <si>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</si>
  <si>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</si>
  <si>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</si>
  <si>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</si>
  <si>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</si>
  <si>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</si>
  <si>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</si>
  <si>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</si>
  <si>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</si>
  <si>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</si>
  <si>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</si>
  <si>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</si>
  <si>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</si>
  <si>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</si>
  <si>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</si>
  <si>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</si>
  <si>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</si>
  <si>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</si>
  <si>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</si>
  <si>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</si>
  <si>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</si>
  <si>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</si>
  <si>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</si>
  <si>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</si>
  <si>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</si>
  <si>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</si>
  <si>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</si>
  <si>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</si>
  <si>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</si>
  <si>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</si>
  <si>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</si>
  <si>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</si>
  <si>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</si>
  <si>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</si>
  <si>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</si>
  <si>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</si>
  <si>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</si>
  <si>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</si>
  <si>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</si>
  <si>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</si>
  <si>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</si>
  <si>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</si>
  <si>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</si>
  <si>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</si>
  <si>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</si>
  <si>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</si>
  <si>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</si>
  <si>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</si>
  <si>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</si>
  <si>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</si>
  <si>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</si>
  <si>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</si>
  <si>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</si>
  <si>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</si>
  <si>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</si>
  <si>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</si>
  <si>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</si>
  <si>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</si>
  <si>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</si>
  <si>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</si>
  <si>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</si>
  <si>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</si>
  <si>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</si>
  <si>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</si>
  <si>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</si>
  <si>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</si>
  <si>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</si>
  <si>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</si>
  <si>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</si>
  <si>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</si>
  <si>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</si>
  <si>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</si>
  <si>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</si>
  <si>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</si>
  <si>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</si>
  <si>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</si>
  <si>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</si>
  <si>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</si>
  <si>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</si>
  <si>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</si>
  <si>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</si>
  <si>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</si>
  <si>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</si>
  <si>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</si>
  <si>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</si>
  <si>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</si>
  <si>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</si>
  <si>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</si>
  <si>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</si>
  <si>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</si>
  <si>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</si>
  <si>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</si>
  <si>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</si>
  <si>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</si>
  <si>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</si>
  <si>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</si>
  <si>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</si>
  <si>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</si>
  <si>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</si>
  <si>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</si>
  <si>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</si>
  <si>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</si>
  <si>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</si>
  <si>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</si>
  <si>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</si>
  <si>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</si>
  <si>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</si>
  <si>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</si>
  <si>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</si>
  <si>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</si>
  <si>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</si>
  <si>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</si>
  <si>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</si>
  <si>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</si>
  <si>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</si>
  <si>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</si>
  <si>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</si>
  <si>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</si>
  <si>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</si>
  <si>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</si>
  <si>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</si>
  <si>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</si>
  <si>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</si>
  <si>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</si>
  <si>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</si>
  <si>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</si>
  <si>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</si>
  <si>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</si>
  <si>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</si>
  <si>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</si>
  <si>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</si>
  <si>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</si>
  <si>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</si>
  <si>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</si>
  <si>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</si>
  <si>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</si>
  <si>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</si>
  <si>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</si>
  <si>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</si>
  <si>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</si>
  <si>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</si>
  <si>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</si>
  <si>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</si>
  <si>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</si>
  <si>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</si>
  <si>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</si>
  <si>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</si>
  <si>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</si>
  <si>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</si>
  <si>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</si>
  <si>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</si>
  <si>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</si>
  <si>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</si>
  <si>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</si>
  <si>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</si>
  <si>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</si>
  <si>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</si>
  <si>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</si>
  <si>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</si>
  <si>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</si>
  <si>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</si>
  <si>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</si>
  <si>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</si>
  <si>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</si>
  <si>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</si>
  <si>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</si>
  <si>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</si>
  <si>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</si>
  <si>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</si>
  <si>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</si>
  <si>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</si>
  <si>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</si>
  <si>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</si>
  <si>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</si>
  <si>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</si>
  <si>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</si>
  <si>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</si>
  <si>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</si>
  <si>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</si>
  <si>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</si>
  <si>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</si>
  <si>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</si>
  <si>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</si>
  <si>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</si>
  <si>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</si>
  <si>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</si>
  <si>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</si>
  <si>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</si>
  <si>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</si>
  <si>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</si>
  <si>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</si>
  <si>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</si>
  <si>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</si>
  <si>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</si>
  <si>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</si>
  <si>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</si>
  <si>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</si>
  <si>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</si>
  <si>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</si>
  <si>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</si>
  <si>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</si>
  <si>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</si>
  <si>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</si>
  <si>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</si>
  <si>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</si>
  <si>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</si>
  <si>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</si>
  <si>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</si>
  <si>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</si>
  <si>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</si>
  <si>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</si>
  <si>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</si>
  <si>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</si>
  <si>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</si>
  <si>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</si>
  <si>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</si>
  <si>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</si>
  <si>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</si>
  <si>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</si>
  <si>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</si>
  <si>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</si>
  <si>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</si>
  <si>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</si>
  <si>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</si>
  <si>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</si>
  <si>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</si>
  <si>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</si>
  <si>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</si>
  <si>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</si>
  <si>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</si>
  <si>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</si>
  <si>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</si>
  <si>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</si>
  <si>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</si>
  <si>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</si>
  <si>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</si>
  <si>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</si>
  <si>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</si>
  <si>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</si>
  <si>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</si>
  <si>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</si>
  <si>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</si>
  <si>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</si>
  <si>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</si>
  <si>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</si>
  <si>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</si>
  <si>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</si>
  <si>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</si>
  <si>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</si>
  <si>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</si>
  <si>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</si>
  <si>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</si>
  <si>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</si>
  <si>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</si>
  <si>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</si>
  <si>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</si>
  <si>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</si>
  <si>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</si>
  <si>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</si>
  <si>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</si>
  <si>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</si>
  <si>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</si>
  <si>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</si>
  <si>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</si>
  <si>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</si>
  <si>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</si>
  <si>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</si>
  <si>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</si>
  <si>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</si>
  <si>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</si>
  <si>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</si>
  <si>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</si>
  <si>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</si>
  <si>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</si>
  <si>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</si>
  <si>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</si>
  <si>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</si>
  <si>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</si>
  <si>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</si>
  <si>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</si>
  <si>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</si>
  <si>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</si>
  <si>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</si>
  <si>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</si>
  <si>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</si>
  <si>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</si>
  <si>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</si>
  <si>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</si>
  <si>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</si>
  <si>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</si>
  <si>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</si>
  <si>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</si>
  <si>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</si>
  <si>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</si>
  <si>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</si>
  <si>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</si>
  <si>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</si>
  <si>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</si>
  <si>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</si>
  <si>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</si>
  <si>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</si>
  <si>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</si>
  <si>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</si>
  <si>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</si>
  <si>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</si>
  <si>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</si>
  <si>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</si>
  <si>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</si>
  <si>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</si>
  <si>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</si>
  <si>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</si>
  <si>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</si>
  <si>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</si>
  <si>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</si>
  <si>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</si>
  <si>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</si>
  <si>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</si>
  <si>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</si>
  <si>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</si>
  <si>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</si>
  <si>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</si>
  <si>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</si>
  <si>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</si>
  <si>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</si>
  <si>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</si>
  <si>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</si>
  <si>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</si>
  <si>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</si>
  <si>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</si>
  <si>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</si>
  <si>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</si>
  <si>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</si>
  <si>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</si>
  <si>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</si>
  <si>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</si>
  <si>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</si>
  <si>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</si>
  <si>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</si>
  <si>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</si>
  <si>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</si>
  <si>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</si>
  <si>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</si>
  <si>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</si>
  <si>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</si>
  <si>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</si>
  <si>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</si>
  <si>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</si>
  <si>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</si>
  <si>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</si>
  <si>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</si>
  <si>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</si>
  <si>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</si>
  <si>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</si>
  <si>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</si>
  <si>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</si>
  <si>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</si>
  <si>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</si>
  <si>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</si>
  <si>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</si>
  <si>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</si>
  <si>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</si>
  <si>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</si>
  <si>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</si>
  <si>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</si>
  <si>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</si>
  <si>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</si>
  <si>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</si>
  <si>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</si>
  <si>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</si>
  <si>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</si>
  <si>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</si>
  <si>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</si>
  <si>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</si>
  <si>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</si>
  <si>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</si>
  <si>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</si>
  <si>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</si>
  <si>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</si>
  <si>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</si>
  <si>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</si>
  <si>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</si>
  <si>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</si>
  <si>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</si>
  <si>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</si>
  <si>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</si>
  <si>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</si>
  <si>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</si>
  <si>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</si>
  <si>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</si>
  <si>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</si>
  <si>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</si>
  <si>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</si>
  <si>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</si>
  <si>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</si>
  <si>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</si>
  <si>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</si>
  <si>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</si>
  <si>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</si>
  <si>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</si>
  <si>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</si>
  <si>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</si>
  <si>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</si>
  <si>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</si>
  <si>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</si>
  <si>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</si>
  <si>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</si>
  <si>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</si>
  <si>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</si>
  <si>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</si>
  <si>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</si>
  <si>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</si>
  <si>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</si>
  <si>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</si>
  <si>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</si>
  <si>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</si>
  <si>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</si>
  <si>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</si>
  <si>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</si>
  <si>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</si>
  <si>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</si>
  <si>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</si>
  <si>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</si>
  <si>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</si>
  <si>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</si>
  <si>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</si>
  <si>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</si>
  <si>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</si>
  <si>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</si>
  <si>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</si>
  <si>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</si>
  <si>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</si>
  <si>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</si>
  <si>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</si>
  <si>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</si>
  <si>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</si>
  <si>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</si>
  <si>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</si>
  <si>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</si>
  <si>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</si>
  <si>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</si>
  <si>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</si>
  <si>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</si>
  <si>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</si>
  <si>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</si>
  <si>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</si>
  <si>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</si>
  <si>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</si>
  <si>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</si>
  <si>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</si>
  <si>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</si>
  <si>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</si>
  <si>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</si>
  <si>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</si>
  <si>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</si>
  <si>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</si>
  <si>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</si>
  <si>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</si>
  <si>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</si>
  <si>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</si>
  <si>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</si>
  <si>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</si>
  <si>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</si>
  <si>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</si>
  <si>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</si>
  <si>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</si>
  <si>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</si>
  <si>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</si>
  <si>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</si>
  <si>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</si>
  <si>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</si>
  <si>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</si>
  <si>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</si>
  <si>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</si>
  <si>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</si>
  <si>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</si>
  <si>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</si>
  <si>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</si>
  <si>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</si>
  <si>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</si>
  <si>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</si>
  <si>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</si>
  <si>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</si>
  <si>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</si>
  <si>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</si>
  <si>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</si>
  <si>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</si>
  <si>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</si>
  <si>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</si>
  <si>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</si>
  <si>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</si>
  <si>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</si>
  <si>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</si>
  <si>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</si>
  <si>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</si>
  <si>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</si>
  <si>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</si>
  <si>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</si>
  <si>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</si>
  <si>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</si>
  <si>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</si>
  <si>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</si>
  <si>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</si>
  <si>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</si>
  <si>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</si>
  <si>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</si>
  <si>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</si>
  <si>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</si>
  <si>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</si>
  <si>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</si>
  <si>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</si>
  <si>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</si>
  <si>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</si>
  <si>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</si>
  <si>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</si>
  <si>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</si>
  <si>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</si>
  <si>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</si>
  <si>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</si>
  <si>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</si>
  <si>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</si>
  <si>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</si>
  <si>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</si>
  <si>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</si>
  <si>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</si>
  <si>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</si>
  <si>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</si>
  <si>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</si>
  <si>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</si>
  <si>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</si>
  <si>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</si>
  <si>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</si>
  <si>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</si>
  <si>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</si>
  <si>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</si>
  <si>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</si>
  <si>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</si>
  <si>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</si>
  <si>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</si>
  <si>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</si>
  <si>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</si>
  <si>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</si>
  <si>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</si>
  <si>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</si>
  <si>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</si>
  <si>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</si>
  <si>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</si>
  <si>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</si>
  <si>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</si>
  <si>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</si>
  <si>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</si>
  <si>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</si>
  <si>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</si>
  <si>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</si>
  <si>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</si>
  <si>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</si>
  <si>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</si>
  <si>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</si>
  <si>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</si>
  <si>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</si>
  <si>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</si>
  <si>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</si>
  <si>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</si>
  <si>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</si>
  <si>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</si>
  <si>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</si>
  <si>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</si>
  <si>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</si>
  <si>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</si>
  <si>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</si>
  <si>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</si>
  <si>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</si>
  <si>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</si>
  <si>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</si>
  <si>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</si>
  <si>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</si>
  <si>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</si>
  <si>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</si>
  <si>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</si>
  <si>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</si>
  <si>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</si>
  <si>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</si>
  <si>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</si>
  <si>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</si>
  <si>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</si>
  <si>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</si>
  <si>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</si>
  <si>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</si>
  <si>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</si>
  <si>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</si>
  <si>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</si>
  <si>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</si>
  <si>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</si>
  <si>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</si>
  <si>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</si>
  <si>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</si>
  <si>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</si>
  <si>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</si>
  <si>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</si>
  <si>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</si>
  <si>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</si>
  <si>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</si>
  <si>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</si>
  <si>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</si>
  <si>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</si>
  <si>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</si>
  <si>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</si>
  <si>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</si>
  <si>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</si>
  <si>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</si>
  <si>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</si>
  <si>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</si>
  <si>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</si>
  <si>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</si>
  <si>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</si>
  <si>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</si>
  <si>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</si>
  <si>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</si>
  <si>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</si>
  <si>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</si>
  <si>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</si>
  <si>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</si>
  <si>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</si>
  <si>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</si>
  <si>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</si>
  <si>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</si>
  <si>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</si>
  <si>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</si>
  <si>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</si>
  <si>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</si>
  <si>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</si>
  <si>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</si>
  <si>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</si>
  <si>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</si>
  <si>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</si>
  <si>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</si>
  <si>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</si>
  <si>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</si>
  <si>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</si>
  <si>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</si>
  <si>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</si>
  <si>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</si>
  <si>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</si>
  <si>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</si>
  <si>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</si>
  <si>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</si>
  <si>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</si>
  <si>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</si>
  <si>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</si>
  <si>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</si>
  <si>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</si>
  <si>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</si>
  <si>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</si>
  <si>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</si>
  <si>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</si>
  <si>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</si>
  <si>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</si>
  <si>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</si>
  <si>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</si>
  <si>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</si>
  <si>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</si>
  <si>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</si>
  <si>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</si>
  <si>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</si>
  <si>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</si>
  <si>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</si>
  <si>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</si>
  <si>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</si>
  <si>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</si>
  <si>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</si>
  <si>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</si>
  <si>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</si>
  <si>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</si>
  <si>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</si>
  <si>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</si>
  <si>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</si>
  <si>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</si>
  <si>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</si>
  <si>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</si>
  <si>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</si>
  <si>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</si>
  <si>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</si>
  <si>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</si>
  <si>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</si>
  <si>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</si>
  <si>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</si>
  <si>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</si>
  <si>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</si>
  <si>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</si>
  <si>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</si>
  <si>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</si>
  <si>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</si>
  <si>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</si>
  <si>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</si>
  <si>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</si>
  <si>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</si>
  <si>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</si>
  <si>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</si>
  <si>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</si>
  <si>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</si>
  <si>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</si>
  <si>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</si>
  <si>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</si>
  <si>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</si>
  <si>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</si>
  <si>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</si>
  <si>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</si>
  <si>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</si>
  <si>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</si>
  <si>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</si>
  <si>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</si>
  <si>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</si>
  <si>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</si>
  <si>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</si>
  <si>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</si>
  <si>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</si>
  <si>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</si>
  <si>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</si>
  <si>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</si>
  <si>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</si>
  <si>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</si>
  <si>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</si>
  <si>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</si>
  <si>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</si>
  <si>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</si>
  <si>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</si>
  <si>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</si>
  <si>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</si>
  <si>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</si>
  <si>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</si>
  <si>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</si>
  <si>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</si>
  <si>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</si>
  <si>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</si>
  <si>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</si>
  <si>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</si>
  <si>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</si>
  <si>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</si>
  <si>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</si>
  <si>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</si>
  <si>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</si>
  <si>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</si>
  <si>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</si>
  <si>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</si>
  <si>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</si>
  <si>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</si>
  <si>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</si>
  <si>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</si>
  <si>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</si>
  <si>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</si>
  <si>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</si>
  <si>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</si>
  <si>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</si>
  <si>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</si>
  <si>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</si>
  <si>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</si>
  <si>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</si>
  <si>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</si>
  <si>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</si>
  <si>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</si>
  <si>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</si>
  <si>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</si>
  <si>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</si>
  <si>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</si>
  <si>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</si>
  <si>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</si>
  <si>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</si>
  <si>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</si>
  <si>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</si>
  <si>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</si>
  <si>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</si>
  <si>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</si>
  <si>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</si>
  <si>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</si>
  <si>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</si>
  <si>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</si>
  <si>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</si>
  <si>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</si>
  <si>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</si>
  <si>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</si>
  <si>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</si>
  <si>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</si>
  <si>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</si>
  <si>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</si>
  <si>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</si>
  <si>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</si>
  <si>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</si>
  <si>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</si>
  <si>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</si>
  <si>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</si>
  <si>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</si>
  <si>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</si>
  <si>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</si>
  <si>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</si>
  <si>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</si>
  <si>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</si>
  <si>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</si>
  <si>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</si>
  <si>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</si>
  <si>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</si>
  <si>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</si>
  <si>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</si>
  <si>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</si>
  <si>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</si>
  <si>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</si>
  <si>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</si>
  <si>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</si>
  <si>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</si>
  <si>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</si>
  <si>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</si>
  <si>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</si>
  <si>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</si>
  <si>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</si>
  <si>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</si>
  <si>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</si>
  <si>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</si>
  <si>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</si>
  <si>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</si>
  <si>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</si>
  <si>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</si>
  <si>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</si>
  <si>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</si>
  <si>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</si>
  <si>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</si>
  <si>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</si>
  <si>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</si>
  <si>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</si>
  <si>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</si>
  <si>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</si>
  <si>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</si>
  <si>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</si>
  <si>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</si>
  <si>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</si>
  <si>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</si>
  <si>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</si>
  <si>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</si>
  <si>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</si>
  <si>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</si>
  <si>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</si>
  <si>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</si>
  <si>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</si>
  <si>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</si>
  <si>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</si>
  <si>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</si>
  <si>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</si>
  <si>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</si>
  <si>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</si>
  <si>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</si>
  <si>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</si>
  <si>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</si>
  <si>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</si>
  <si>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</si>
  <si>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</si>
  <si>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</si>
  <si>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</si>
  <si>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</si>
  <si>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</si>
  <si>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</si>
  <si>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</si>
  <si>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</si>
  <si>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</si>
  <si>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</si>
  <si>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</si>
  <si>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</si>
  <si>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</si>
  <si>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</si>
  <si>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</si>
  <si>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</si>
  <si>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</si>
  <si>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</si>
  <si>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</si>
  <si>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</si>
  <si>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</si>
  <si>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</si>
  <si>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</si>
  <si>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</si>
  <si>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</si>
  <si>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</si>
  <si>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</si>
  <si>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</si>
  <si>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</si>
  <si>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</si>
  <si>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</si>
  <si>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</si>
  <si>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</si>
  <si>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</si>
  <si>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</si>
  <si>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</si>
  <si>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</si>
  <si>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</si>
  <si>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</si>
  <si>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</si>
  <si>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</si>
  <si>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</si>
  <si>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</si>
  <si>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</si>
  <si>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</si>
  <si>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</si>
  <si>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</si>
  <si>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</si>
  <si>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</si>
  <si>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</si>
  <si>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</si>
  <si>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</si>
  <si>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</si>
  <si>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</si>
  <si>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</si>
  <si>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</si>
  <si>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</si>
  <si>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</si>
  <si>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</si>
  <si>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</si>
  <si>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</si>
  <si>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</si>
  <si>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</si>
  <si>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</si>
  <si>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</si>
  <si>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</si>
  <si>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</si>
  <si>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</si>
  <si>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</si>
  <si>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</si>
  <si>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</si>
  <si>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</si>
  <si>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</si>
  <si>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</si>
  <si>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</si>
  <si>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</si>
  <si>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</si>
  <si>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</si>
  <si>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</si>
  <si>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</si>
  <si>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</si>
  <si>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</si>
  <si>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</si>
  <si>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</si>
  <si>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</si>
  <si>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</si>
  <si>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</si>
  <si>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</si>
  <si>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</si>
  <si>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</si>
  <si>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</si>
  <si>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</si>
  <si>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</si>
  <si>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</si>
  <si>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</si>
  <si>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</si>
  <si>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</si>
  <si>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</si>
  <si>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</si>
  <si>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</si>
  <si>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</si>
  <si>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</si>
  <si>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</si>
  <si>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</si>
  <si>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</si>
  <si>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</si>
  <si>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</si>
  <si>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</si>
  <si>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</si>
  <si>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</si>
  <si>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</si>
  <si>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</si>
  <si>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</si>
  <si>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</si>
  <si>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</si>
  <si>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</si>
  <si>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</si>
  <si>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</si>
  <si>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</si>
  <si>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</si>
  <si>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</si>
  <si>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</si>
  <si>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</si>
  <si>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</si>
  <si>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</si>
  <si>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</si>
  <si>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</si>
  <si>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</si>
  <si>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</si>
  <si>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</si>
  <si>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</si>
  <si>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</si>
  <si>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</si>
  <si>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</si>
  <si>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</si>
  <si>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</si>
  <si>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</si>
  <si>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</si>
  <si>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</si>
  <si>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</si>
  <si>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</si>
  <si>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</si>
  <si>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</si>
  <si>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</si>
  <si>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</si>
  <si>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</si>
  <si>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</si>
  <si>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</si>
  <si>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</si>
  <si>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</si>
  <si>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</si>
  <si>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</si>
  <si>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</si>
  <si>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</si>
  <si>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</si>
  <si>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</si>
  <si>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</si>
  <si>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</si>
  <si>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</si>
  <si>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</si>
  <si>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</si>
  <si>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</si>
  <si>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</si>
  <si>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</si>
  <si>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</si>
  <si>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</si>
  <si>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</si>
  <si>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</si>
  <si>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</si>
  <si>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</si>
  <si>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</si>
  <si>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</si>
  <si>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</si>
  <si>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</si>
  <si>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</si>
  <si>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</si>
  <si>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</si>
  <si>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</si>
  <si>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</si>
  <si>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</si>
  <si>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</si>
  <si>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</si>
  <si>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</si>
  <si>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</si>
  <si>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</si>
  <si>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</si>
  <si>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</si>
  <si>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</si>
  <si>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</si>
  <si>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</si>
  <si>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</si>
  <si>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</si>
  <si>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</si>
  <si>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</si>
  <si>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</si>
  <si>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</si>
  <si>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</si>
  <si>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</si>
  <si>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</si>
  <si>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</si>
  <si>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</si>
  <si>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</si>
  <si>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</si>
  <si>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</si>
  <si>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</si>
  <si>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</si>
  <si>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</si>
  <si>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</si>
  <si>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</si>
  <si>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</si>
  <si>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</si>
  <si>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</si>
  <si>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</si>
  <si>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</si>
  <si>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</si>
  <si>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</si>
  <si>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</si>
  <si>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</si>
  <si>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</si>
  <si>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</si>
  <si>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</si>
  <si>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</si>
  <si>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</si>
  <si>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</si>
  <si>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</si>
  <si>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</si>
  <si>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</si>
  <si>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</si>
  <si>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</si>
  <si>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</si>
  <si>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</si>
  <si>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</si>
  <si>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</si>
  <si>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</si>
  <si>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</si>
  <si>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</si>
  <si>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</si>
  <si>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</si>
  <si>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</si>
  <si>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</si>
  <si>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</si>
  <si>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</si>
  <si>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</si>
  <si>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</si>
  <si>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</si>
  <si>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</si>
  <si>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</si>
  <si>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</si>
  <si>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</si>
  <si>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</si>
  <si>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</si>
  <si>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</si>
  <si>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</si>
  <si>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</si>
  <si>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</si>
  <si>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</si>
  <si>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</si>
  <si>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</si>
  <si>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</si>
  <si>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</si>
  <si>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</si>
  <si>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</si>
  <si>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</si>
  <si>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</si>
  <si>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</si>
  <si>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</si>
  <si>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</si>
  <si>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</si>
  <si>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</si>
  <si>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</si>
  <si>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</si>
  <si>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</si>
  <si>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</si>
  <si>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</si>
  <si>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</si>
  <si>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</si>
  <si>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</si>
  <si>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</si>
  <si>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</si>
  <si>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</si>
  <si>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</si>
  <si>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</si>
  <si>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</si>
  <si>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</si>
  <si>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</si>
  <si>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</si>
  <si>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</si>
  <si>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</si>
  <si>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</si>
  <si>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</si>
  <si>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</si>
  <si>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</si>
  <si>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</si>
  <si>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</si>
  <si>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</si>
  <si>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</si>
  <si>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</si>
  <si>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</si>
  <si>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</si>
  <si>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</si>
  <si>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</si>
  <si>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</si>
  <si>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</si>
  <si>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</si>
  <si>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</si>
  <si>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</si>
  <si>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</si>
  <si>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</si>
  <si>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</si>
  <si>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</si>
  <si>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</si>
  <si>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</si>
  <si>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</si>
  <si>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</si>
  <si>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</si>
  <si>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</si>
  <si>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</si>
  <si>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</si>
  <si>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</si>
  <si>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</si>
  <si>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</si>
  <si>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</si>
  <si>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</si>
  <si>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</si>
  <si>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</si>
  <si>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</si>
  <si>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</si>
  <si>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</si>
  <si>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</si>
  <si>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</si>
  <si>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</si>
  <si>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</si>
  <si>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</si>
  <si>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</si>
  <si>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</si>
  <si>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</si>
  <si>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</si>
  <si>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</si>
  <si>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</si>
  <si>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</si>
  <si>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</si>
  <si>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</si>
  <si>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</si>
  <si>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</si>
  <si>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</si>
  <si>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</si>
  <si>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</si>
  <si>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</si>
  <si>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</si>
  <si>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</si>
  <si>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</si>
  <si>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</si>
  <si>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</si>
  <si>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</si>
  <si>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</si>
  <si>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</si>
  <si>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</si>
  <si>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</si>
  <si>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</si>
  <si>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</si>
  <si>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</si>
  <si>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</si>
  <si>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</si>
  <si>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</si>
  <si>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</si>
  <si>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</si>
  <si>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</si>
  <si>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</si>
  <si>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</si>
  <si>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</si>
  <si>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</si>
  <si>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</si>
  <si>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</si>
  <si>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</si>
  <si>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</si>
  <si>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</si>
  <si>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</si>
  <si>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</si>
  <si>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</si>
  <si>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</si>
  <si>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</si>
  <si>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</si>
  <si>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</si>
  <si>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</si>
  <si>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</si>
  <si>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</si>
  <si>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</si>
  <si>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</si>
  <si>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</si>
  <si>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</si>
  <si>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</si>
  <si>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</si>
  <si>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</si>
  <si>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</si>
  <si>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</si>
  <si>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</si>
  <si>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</si>
  <si>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</si>
  <si>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</si>
  <si>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</si>
  <si>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</si>
  <si>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</si>
  <si>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</si>
  <si>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</si>
  <si>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</si>
  <si>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</si>
  <si>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</si>
  <si>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</si>
  <si>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</si>
  <si>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</si>
  <si>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</si>
  <si>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</si>
  <si>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</si>
  <si>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</si>
  <si>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</si>
  <si>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</si>
  <si>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</si>
  <si>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</si>
  <si>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</si>
  <si>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</si>
  <si>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</si>
  <si>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</si>
  <si>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</si>
  <si>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</si>
  <si>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</si>
  <si>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</si>
  <si>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</si>
  <si>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</si>
  <si>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</si>
  <si>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</si>
  <si>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</si>
  <si>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</si>
  <si>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</si>
  <si>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</si>
  <si>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</si>
  <si>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</si>
  <si>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</si>
  <si>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</si>
  <si>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</si>
  <si>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</si>
  <si>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</si>
  <si>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</si>
  <si>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</si>
  <si>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</si>
  <si>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</si>
  <si>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</si>
  <si>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</si>
  <si>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</si>
  <si>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</si>
  <si>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</si>
  <si>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</si>
  <si>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</si>
  <si>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</si>
  <si>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</si>
  <si>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</si>
  <si>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</si>
  <si>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</si>
  <si>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</si>
  <si>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</si>
  <si>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</si>
  <si>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</si>
  <si>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</si>
  <si>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</si>
  <si>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</si>
  <si>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</si>
  <si>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</si>
  <si>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</si>
  <si>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</si>
  <si>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</si>
  <si>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</si>
  <si>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</si>
  <si>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</si>
  <si>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</si>
  <si>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</si>
  <si>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</si>
  <si>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</si>
  <si>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</si>
  <si>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</si>
  <si>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</si>
  <si>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</si>
  <si>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</si>
  <si>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</si>
  <si>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</si>
  <si>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</si>
  <si>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</si>
  <si>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</si>
  <si>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</si>
  <si>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</si>
  <si>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</si>
  <si>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</si>
  <si>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</si>
  <si>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</si>
  <si>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</si>
  <si>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</si>
  <si>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</si>
  <si>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</si>
  <si>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</si>
  <si>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</si>
  <si>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</si>
  <si>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</si>
  <si>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</si>
  <si>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</si>
  <si>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</si>
  <si>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</si>
  <si>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</si>
  <si>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</si>
  <si>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</si>
  <si>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</si>
  <si>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</si>
  <si>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</si>
  <si>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</si>
  <si>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</si>
  <si>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</si>
  <si>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</si>
  <si>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</si>
  <si>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</si>
  <si>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</si>
  <si>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</si>
  <si>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</si>
  <si>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</si>
  <si>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</si>
  <si>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</si>
  <si>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</si>
  <si>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</si>
  <si>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</si>
  <si>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</si>
  <si>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</si>
  <si>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</si>
  <si>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</si>
  <si>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</si>
  <si>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</si>
  <si>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</si>
  <si>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</si>
  <si>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</si>
  <si>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</si>
  <si>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</si>
  <si>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</si>
  <si>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</si>
  <si>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</si>
  <si>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</si>
  <si>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</si>
  <si>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</si>
  <si>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</si>
  <si>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</si>
  <si>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</si>
  <si>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</si>
  <si>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</si>
  <si>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</si>
  <si>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</si>
  <si>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</si>
  <si>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</si>
  <si>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</si>
  <si>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</si>
  <si>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</si>
  <si>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</si>
  <si>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</si>
  <si>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</si>
  <si>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</si>
  <si>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</si>
  <si>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</si>
  <si>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</si>
  <si>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</si>
  <si>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</si>
  <si>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</si>
  <si>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</si>
  <si>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</si>
  <si>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</si>
  <si>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</si>
  <si>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</si>
  <si>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</si>
  <si>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</si>
  <si>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</si>
  <si>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</si>
  <si>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</si>
  <si>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</si>
  <si>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</si>
  <si>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</si>
  <si>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</si>
  <si>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</si>
  <si>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</si>
  <si>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</si>
  <si>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</si>
  <si>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</si>
  <si>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</si>
  <si>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</si>
  <si>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</si>
  <si>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</si>
  <si>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</si>
  <si>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</si>
  <si>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</si>
  <si>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</si>
  <si>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</si>
  <si>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</si>
  <si>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</si>
  <si>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</si>
  <si>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</si>
  <si>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</si>
  <si>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</si>
  <si>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</si>
  <si>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</si>
  <si>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</si>
  <si>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</si>
  <si>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</si>
  <si>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</si>
  <si>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</si>
  <si>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</si>
  <si>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</si>
  <si>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</si>
  <si>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</si>
  <si>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</si>
  <si>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</si>
  <si>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</si>
  <si>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</si>
  <si>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</si>
  <si>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</si>
  <si>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</si>
  <si>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</si>
  <si>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</si>
  <si>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</si>
  <si>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</si>
  <si>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</si>
  <si>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</si>
  <si>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</si>
  <si>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</si>
  <si>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</si>
  <si>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</si>
  <si>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</si>
  <si>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</si>
  <si>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</si>
  <si>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</si>
  <si>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</si>
  <si>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</si>
  <si>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</si>
  <si>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</si>
  <si>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</si>
  <si>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</si>
  <si>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</si>
  <si>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</si>
  <si>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</si>
  <si>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</si>
  <si>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</si>
  <si>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</si>
  <si>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</si>
  <si>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</si>
  <si>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</si>
  <si>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</si>
  <si>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</si>
  <si>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</si>
  <si>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</si>
  <si>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</si>
  <si>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</si>
  <si>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</si>
  <si>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</si>
  <si>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</si>
  <si>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</si>
  <si>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</si>
  <si>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</si>
  <si>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</si>
  <si>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</si>
  <si>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</si>
  <si>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</si>
  <si>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</si>
  <si>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</si>
  <si>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</si>
  <si>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</si>
  <si>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</si>
  <si>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</si>
  <si>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</si>
  <si>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</si>
  <si>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</si>
  <si>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</si>
  <si>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</si>
  <si>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</si>
  <si>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</si>
  <si>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</si>
  <si>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</si>
  <si>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</si>
  <si>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</si>
  <si>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</si>
  <si>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</si>
  <si>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</si>
  <si>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</si>
  <si>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</si>
  <si>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</si>
  <si>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</si>
  <si>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</si>
  <si>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</si>
  <si>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</si>
  <si>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</si>
  <si>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</si>
  <si>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</si>
  <si>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</si>
  <si>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</si>
  <si>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</si>
  <si>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</si>
  <si>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</si>
  <si>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</si>
  <si>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</si>
  <si>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</si>
  <si>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</si>
  <si>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</si>
  <si>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</si>
  <si>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</si>
  <si>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</si>
  <si>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</si>
  <si>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</si>
  <si>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</si>
  <si>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</si>
  <si>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</si>
  <si>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</si>
  <si>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</si>
  <si>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</si>
  <si>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</si>
  <si>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</si>
  <si>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</si>
  <si>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</si>
  <si>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</si>
  <si>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</si>
  <si>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</si>
  <si>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</si>
  <si>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</si>
  <si>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</si>
  <si>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</si>
  <si>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</si>
  <si>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</si>
  <si>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</si>
  <si>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</si>
  <si>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</si>
  <si>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</si>
  <si>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</si>
  <si>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</si>
  <si>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</si>
  <si>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</si>
  <si>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</si>
  <si>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</si>
  <si>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</si>
  <si>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</si>
  <si>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</si>
  <si>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</si>
  <si>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</si>
  <si>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</si>
  <si>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</si>
  <si>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</si>
  <si>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</si>
  <si>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</si>
  <si>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</si>
  <si>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</si>
  <si>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</si>
  <si>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</si>
  <si>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</si>
  <si>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</si>
  <si>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</si>
  <si>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</si>
  <si>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</si>
  <si>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</si>
  <si>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</si>
  <si>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</si>
  <si>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</si>
  <si>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</si>
  <si>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</si>
  <si>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</si>
  <si>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</si>
  <si>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</si>
  <si>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</si>
  <si>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</si>
  <si>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</si>
  <si>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</si>
  <si>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</si>
  <si>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</si>
  <si>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</si>
  <si>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</si>
  <si>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</si>
  <si>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</si>
  <si>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</si>
  <si>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</si>
  <si>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</si>
  <si>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</si>
  <si>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</si>
  <si>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</si>
  <si>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</si>
  <si>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</si>
  <si>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</si>
  <si>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</si>
  <si>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</si>
  <si>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</si>
  <si>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</si>
  <si>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</si>
  <si>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</si>
  <si>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</si>
  <si>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</si>
  <si>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</si>
  <si>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</si>
  <si>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</si>
  <si>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</si>
  <si>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</si>
  <si>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</si>
  <si>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</si>
  <si>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</si>
  <si>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</si>
  <si>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</si>
  <si>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</si>
  <si>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</si>
  <si>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</si>
  <si>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</si>
  <si>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</si>
  <si>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</si>
  <si>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</si>
  <si>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</si>
  <si>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</si>
  <si>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</si>
  <si>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</si>
  <si>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</si>
  <si>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</si>
  <si>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</si>
  <si>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</si>
  <si>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</si>
  <si>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</si>
  <si>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</si>
  <si>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</si>
  <si>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</si>
  <si>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</si>
  <si>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</si>
  <si>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</si>
  <si>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</si>
  <si>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</si>
  <si>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</si>
  <si>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</si>
  <si>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</si>
  <si>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</si>
  <si>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</si>
  <si>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</si>
  <si>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</si>
  <si>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</si>
  <si>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</si>
  <si>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</si>
  <si>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</si>
  <si>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</si>
  <si>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</si>
  <si>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</si>
  <si>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</si>
  <si>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</si>
  <si>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</si>
  <si>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</si>
  <si>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</si>
  <si>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</si>
  <si>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</si>
  <si>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</si>
  <si>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</si>
  <si>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</si>
  <si>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</si>
  <si>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</si>
  <si>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</si>
  <si>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</si>
  <si>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</si>
  <si>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</si>
  <si>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</si>
  <si>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</si>
  <si>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</si>
  <si>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</si>
  <si>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</si>
  <si>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</si>
  <si>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</si>
  <si>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</si>
  <si>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</si>
  <si>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</si>
  <si>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</si>
  <si>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</si>
  <si>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</si>
  <si>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</si>
  <si>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</si>
  <si>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</si>
  <si>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</si>
  <si>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</si>
  <si>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</si>
  <si>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</si>
  <si>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</si>
  <si>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</si>
  <si>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</si>
  <si>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</si>
  <si>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</si>
  <si>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</si>
  <si>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</si>
  <si>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</si>
  <si>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</si>
  <si>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</si>
  <si>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</si>
  <si>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</si>
  <si>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</si>
  <si>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</si>
  <si>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</si>
  <si>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</si>
  <si>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</si>
  <si>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</si>
  <si>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</si>
  <si>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</si>
  <si>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</si>
  <si>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</si>
  <si>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</si>
  <si>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</si>
  <si>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</si>
  <si>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</si>
  <si>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</si>
  <si>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</si>
  <si>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</si>
  <si>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</si>
  <si>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</si>
  <si>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</si>
  <si>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</si>
  <si>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</si>
  <si>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</si>
  <si>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</si>
  <si>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</si>
  <si>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</si>
  <si>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</si>
  <si>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</si>
  <si>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</si>
  <si>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</si>
  <si>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</si>
  <si>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</si>
  <si>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</si>
  <si>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</si>
  <si>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</si>
  <si>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</si>
  <si>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</si>
  <si>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</si>
  <si>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</si>
  <si>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</si>
  <si>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</si>
  <si>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</si>
  <si>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</si>
  <si>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</si>
  <si>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</si>
  <si>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</si>
  <si>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</si>
  <si>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</si>
  <si>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</si>
  <si>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</si>
  <si>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</si>
  <si>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</si>
  <si>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</si>
  <si>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</si>
  <si>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</si>
  <si>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</si>
  <si>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</si>
  <si>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</si>
  <si>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</si>
  <si>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</si>
  <si>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</si>
  <si>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</si>
  <si>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</si>
  <si>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</si>
  <si>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</si>
  <si>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</si>
  <si>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</si>
  <si>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</si>
  <si>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</si>
  <si>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</si>
  <si>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</si>
  <si>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</si>
  <si>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</si>
  <si>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</si>
  <si>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</si>
  <si>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</si>
  <si>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</si>
  <si>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</si>
  <si>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</si>
  <si>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</si>
  <si>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</si>
  <si>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</si>
  <si>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</si>
  <si>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</si>
  <si>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</si>
  <si>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</si>
  <si>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</si>
  <si>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</si>
  <si>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</si>
  <si>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</si>
  <si>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</si>
  <si>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</si>
  <si>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</si>
  <si>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</si>
  <si>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</si>
  <si>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</si>
  <si>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</si>
  <si>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</si>
  <si>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</si>
  <si>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</si>
  <si>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</si>
  <si>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</si>
  <si>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</si>
  <si>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</si>
  <si>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</si>
  <si>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</si>
  <si>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</si>
  <si>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</si>
  <si>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</si>
  <si>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</si>
  <si>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</si>
  <si>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</si>
  <si>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</si>
  <si>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</si>
  <si>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</si>
  <si>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</si>
  <si>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</si>
  <si>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</si>
  <si>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</si>
  <si>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</si>
  <si>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</si>
  <si>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</si>
  <si>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</si>
  <si>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</si>
  <si>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</si>
  <si>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</si>
  <si>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</si>
  <si>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</si>
  <si>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</si>
  <si>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</si>
  <si>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</si>
  <si>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</si>
  <si>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</si>
  <si>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</si>
  <si>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</si>
  <si>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</si>
  <si>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</si>
  <si>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</si>
  <si>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</si>
  <si>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</si>
  <si>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</si>
  <si>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</si>
  <si>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</si>
  <si>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</si>
  <si>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</si>
  <si>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</si>
  <si>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</si>
  <si>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</si>
  <si>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</si>
  <si>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</si>
  <si>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</si>
  <si>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</si>
  <si>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</si>
  <si>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</si>
  <si>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</si>
  <si>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</si>
  <si>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</si>
  <si>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</si>
  <si>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</si>
  <si>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</si>
  <si>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</si>
  <si>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</si>
  <si>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</si>
  <si>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</si>
  <si>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</si>
  <si>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</si>
  <si>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</si>
  <si>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</si>
  <si>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</si>
  <si>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</si>
  <si>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</si>
  <si>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</si>
  <si>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</si>
  <si>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</si>
  <si>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</si>
  <si>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</si>
  <si>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</si>
  <si>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</si>
  <si>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</si>
  <si>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</si>
  <si>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</si>
  <si>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</si>
  <si>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</si>
  <si>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</si>
  <si>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</si>
  <si>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</si>
  <si>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</si>
  <si>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</si>
  <si>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</si>
  <si>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</si>
  <si>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</si>
  <si>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</si>
  <si>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</si>
  <si>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</si>
  <si>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</si>
  <si>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</si>
  <si>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</si>
  <si>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</si>
  <si>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</si>
  <si>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</si>
  <si>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</si>
  <si>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</si>
  <si>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</si>
  <si>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</si>
  <si>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</si>
  <si>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</si>
  <si>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</si>
  <si>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</si>
  <si>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</si>
  <si>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</si>
  <si>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</si>
  <si>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</si>
  <si>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</si>
  <si>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</si>
  <si>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</si>
  <si>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</si>
  <si>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</si>
  <si>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</si>
  <si>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</si>
  <si>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</si>
  <si>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</si>
  <si>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</si>
  <si>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</si>
  <si>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</si>
  <si>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</si>
  <si>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</si>
  <si>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</si>
  <si>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</si>
  <si>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</si>
  <si>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</si>
  <si>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</si>
  <si>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</si>
  <si>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</si>
  <si>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</si>
  <si>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</si>
  <si>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</si>
  <si>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</si>
  <si>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</si>
  <si>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</si>
  <si>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</si>
  <si>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</si>
  <si>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</si>
  <si>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</si>
  <si>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</si>
  <si>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</si>
  <si>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</si>
  <si>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</si>
  <si>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</si>
  <si>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</si>
  <si>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</si>
  <si>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</si>
  <si>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</si>
  <si>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</si>
  <si>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</si>
  <si>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</si>
  <si>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</si>
  <si>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</si>
  <si>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</si>
  <si>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</si>
  <si>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</si>
  <si>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</si>
  <si>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</si>
  <si>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</si>
  <si>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</si>
  <si>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</si>
  <si>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</si>
  <si>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</si>
  <si>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</si>
  <si>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</si>
  <si>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</si>
  <si>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</si>
  <si>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</si>
  <si>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</si>
  <si>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</si>
  <si>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</si>
  <si>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</si>
  <si>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</si>
  <si>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</si>
  <si>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</si>
  <si>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</si>
  <si>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</si>
  <si>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</si>
  <si>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</si>
  <si>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</si>
  <si>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</si>
  <si>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</si>
  <si>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</si>
  <si>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</si>
  <si>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</si>
  <si>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</si>
  <si>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</si>
  <si>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</si>
  <si>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</si>
  <si>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</si>
  <si>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</si>
  <si>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</si>
  <si>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</si>
  <si>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</si>
  <si>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</si>
  <si>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</si>
  <si>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</si>
  <si>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</si>
  <si>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</si>
  <si>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</si>
  <si>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</si>
  <si>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</si>
  <si>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</si>
  <si>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</si>
  <si>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</si>
  <si>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</si>
  <si>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</si>
  <si>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</si>
  <si>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</si>
  <si>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</si>
  <si>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</si>
  <si>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</si>
  <si>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</si>
  <si>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</si>
  <si>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</si>
  <si>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</si>
  <si>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</si>
  <si>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</si>
  <si>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</si>
  <si>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</si>
  <si>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</si>
  <si>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</si>
  <si>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</si>
  <si>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</si>
  <si>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</si>
  <si>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</si>
  <si>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</si>
  <si>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</si>
  <si>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</si>
  <si>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</si>
  <si>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</si>
  <si>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</si>
  <si>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</si>
  <si>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</si>
  <si>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</si>
  <si>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</si>
  <si>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</si>
  <si>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</si>
  <si>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</si>
  <si>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</si>
  <si>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</si>
  <si>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</si>
  <si>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</si>
  <si>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</si>
  <si>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</si>
  <si>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</si>
  <si>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</si>
  <si>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</si>
  <si>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</si>
  <si>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</si>
  <si>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</si>
  <si>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</si>
  <si>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</si>
  <si>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</si>
  <si>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</si>
  <si>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</si>
  <si>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</si>
  <si>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</si>
  <si>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</si>
  <si>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</si>
  <si>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</si>
  <si>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</si>
  <si>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</si>
  <si>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</si>
  <si>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</si>
  <si>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</si>
  <si>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</si>
  <si>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</si>
  <si>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</si>
  <si>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</si>
  <si>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</si>
  <si>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</si>
  <si>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</si>
  <si>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</si>
  <si>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</si>
  <si>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</si>
  <si>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</si>
  <si>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</si>
  <si>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</si>
  <si>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</si>
  <si>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</si>
  <si>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</si>
  <si>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</si>
  <si>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</si>
  <si>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</si>
  <si>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</si>
  <si>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</si>
  <si>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</si>
  <si>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</si>
  <si>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</si>
  <si>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</si>
  <si>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</si>
  <si>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</si>
  <si>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</si>
  <si>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</si>
  <si>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</si>
  <si>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</si>
  <si>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</si>
  <si>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</si>
  <si>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</si>
  <si>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</si>
  <si>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</si>
  <si>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</si>
  <si>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</si>
  <si>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</si>
  <si>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</si>
  <si>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</si>
  <si>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</si>
  <si>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</si>
  <si>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</si>
  <si>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</si>
  <si>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</si>
  <si>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</si>
  <si>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</si>
  <si>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</si>
  <si>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</si>
  <si>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</si>
  <si>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</si>
  <si>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</si>
  <si>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</si>
  <si>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</si>
  <si>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</si>
  <si>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</si>
  <si>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</si>
  <si>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</si>
  <si>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</si>
  <si>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</si>
  <si>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</si>
  <si>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</si>
  <si>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</si>
  <si>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</si>
  <si>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</si>
  <si>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</si>
  <si>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</si>
  <si>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</si>
  <si>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</si>
  <si>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</si>
  <si>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</si>
  <si>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</si>
  <si>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</si>
  <si>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</si>
  <si>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</si>
  <si>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</si>
  <si>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</si>
  <si>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</si>
  <si>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</si>
  <si>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</si>
  <si>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</si>
  <si>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</si>
  <si>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</si>
  <si>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</si>
  <si>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</si>
  <si>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</si>
  <si>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</si>
  <si>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</si>
  <si>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</si>
  <si>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</si>
  <si>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</si>
  <si>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</si>
  <si>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</si>
  <si>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</si>
  <si>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</si>
  <si>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</si>
  <si>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</si>
  <si>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</si>
  <si>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</si>
  <si>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</si>
  <si>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</si>
  <si>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</si>
  <si>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</si>
  <si>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</si>
  <si>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</si>
  <si>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</si>
  <si>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</si>
  <si>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</si>
  <si>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</si>
  <si>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</si>
  <si>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</si>
  <si>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</si>
  <si>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</si>
  <si>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</si>
  <si>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</si>
  <si>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</si>
  <si>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</si>
  <si>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</si>
  <si>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</si>
  <si>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</si>
  <si>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</si>
  <si>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</si>
  <si>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</si>
  <si>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</si>
  <si>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</si>
  <si>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</si>
  <si>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</si>
  <si>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</si>
  <si>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</si>
  <si>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</si>
  <si>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</si>
  <si>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</si>
  <si>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</si>
  <si>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</si>
  <si>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</si>
  <si>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</si>
  <si>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</si>
  <si>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</si>
  <si>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</si>
  <si>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</si>
  <si>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</si>
  <si>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</si>
  <si>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</si>
  <si>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</si>
  <si>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</si>
  <si>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</si>
  <si>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</si>
  <si>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</si>
  <si>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</si>
  <si>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</si>
  <si>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</si>
  <si>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</si>
  <si>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</si>
  <si>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</si>
  <si>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</si>
  <si>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</si>
  <si>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</si>
  <si>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</si>
  <si>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</si>
  <si>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</si>
  <si>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</si>
  <si>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</si>
  <si>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</si>
  <si>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</si>
  <si>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</si>
  <si>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</si>
  <si>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</si>
  <si>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</si>
  <si>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</si>
  <si>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</si>
  <si>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</si>
  <si>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</si>
  <si>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</si>
  <si>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</si>
  <si>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</si>
  <si>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</si>
  <si>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</si>
  <si>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</si>
  <si>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</si>
  <si>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</si>
  <si>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</si>
  <si>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</si>
  <si>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</si>
  <si>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</si>
  <si>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</si>
  <si>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</si>
  <si>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</si>
  <si>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</si>
  <si>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</si>
  <si>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</si>
  <si>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</si>
  <si>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</si>
  <si>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</si>
  <si>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</si>
  <si>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</si>
  <si>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</si>
  <si>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</si>
  <si>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</si>
  <si>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</si>
  <si>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</si>
  <si>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</si>
  <si>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</si>
  <si>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</si>
  <si>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</si>
  <si>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</si>
  <si>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</si>
  <si>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</si>
  <si>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</si>
  <si>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</si>
  <si>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</si>
  <si>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</si>
  <si>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</si>
  <si>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</si>
  <si>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</si>
  <si>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</si>
  <si>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</si>
  <si>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</si>
  <si>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</si>
  <si>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</si>
  <si>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</si>
  <si>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</si>
  <si>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</si>
  <si>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</si>
  <si>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</si>
  <si>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</si>
  <si>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</si>
  <si>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</si>
  <si>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</si>
  <si>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</si>
  <si>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</si>
  <si>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</si>
  <si>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</si>
  <si>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</si>
  <si>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</si>
  <si>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</si>
  <si>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</si>
  <si>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</si>
  <si>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</si>
  <si>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</si>
  <si>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</si>
  <si>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</si>
  <si>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</si>
  <si>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</si>
  <si>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</si>
  <si>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</si>
  <si>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</si>
  <si>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</si>
  <si>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</si>
  <si>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</si>
  <si>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</si>
  <si>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</si>
  <si>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</si>
  <si>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</si>
  <si>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</si>
  <si>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</si>
  <si>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</si>
  <si>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</si>
  <si>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</si>
  <si>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</si>
  <si>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</si>
  <si>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</si>
  <si>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</si>
  <si>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</si>
  <si>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</si>
  <si>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</si>
  <si>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</si>
  <si>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</si>
  <si>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</si>
  <si>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</si>
  <si>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</si>
  <si>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</si>
  <si>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</si>
  <si>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</si>
  <si>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</si>
  <si>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</si>
  <si>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</si>
  <si>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</si>
  <si>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</si>
  <si>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</si>
  <si>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</si>
  <si>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</si>
  <si>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</si>
  <si>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</si>
  <si>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</si>
  <si>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</si>
  <si>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</si>
  <si>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</si>
  <si>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</si>
  <si>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</si>
  <si>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</si>
  <si>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</si>
  <si>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</si>
  <si>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</si>
  <si>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</si>
  <si>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</si>
  <si>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</si>
  <si>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</si>
  <si>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</si>
  <si>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</si>
  <si>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</si>
  <si>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</si>
  <si>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</si>
  <si>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</si>
  <si>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</si>
  <si>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</si>
  <si>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</si>
  <si>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</si>
  <si>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</si>
  <si>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</si>
  <si>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</si>
  <si>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</si>
  <si>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</si>
  <si>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</si>
  <si>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</si>
  <si>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</si>
  <si>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</si>
  <si>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</si>
  <si>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</si>
  <si>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</si>
  <si>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</si>
  <si>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</si>
  <si>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</si>
  <si>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</si>
  <si>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</si>
  <si>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</si>
  <si>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</si>
  <si>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</si>
  <si>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</si>
  <si>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</si>
  <si>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</si>
  <si>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</si>
  <si>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</si>
  <si>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</si>
  <si>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</si>
  <si>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</si>
  <si>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</si>
  <si>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</si>
  <si>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</si>
  <si>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</si>
  <si>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</si>
  <si>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</si>
  <si>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</si>
  <si>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</si>
  <si>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</si>
  <si>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</si>
  <si>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</si>
  <si>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</si>
  <si>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</si>
  <si>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</si>
  <si>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</si>
  <si>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</si>
  <si>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</si>
  <si>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</si>
  <si>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</si>
  <si>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</si>
  <si>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</si>
  <si>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</si>
  <si>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</si>
  <si>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</si>
  <si>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</si>
  <si>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</si>
  <si>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</si>
  <si>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</si>
  <si>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</si>
  <si>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</si>
  <si>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</si>
  <si>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</si>
  <si>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</si>
  <si>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</si>
  <si>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</si>
  <si>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</si>
  <si>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</si>
  <si>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</si>
  <si>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</si>
  <si>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</si>
  <si>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</si>
  <si>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</si>
  <si>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</si>
  <si>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</si>
  <si>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</si>
  <si>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</si>
  <si>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</si>
  <si>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</si>
  <si>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</si>
  <si>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</si>
  <si>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</si>
  <si>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</si>
  <si>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</si>
  <si>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</si>
  <si>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</si>
  <si>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</si>
  <si>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</si>
  <si>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</si>
  <si>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</si>
  <si>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</si>
  <si>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</si>
  <si>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</si>
  <si>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</si>
  <si>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</si>
  <si>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</si>
  <si>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</si>
  <si>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</si>
  <si>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</si>
  <si>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</si>
  <si>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</si>
  <si>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</si>
  <si>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</si>
  <si>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</si>
  <si>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</si>
  <si>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</si>
  <si>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</si>
  <si>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</si>
  <si>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</si>
  <si>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</si>
  <si>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</si>
  <si>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</si>
  <si>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</si>
  <si>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</si>
  <si>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</si>
  <si>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</si>
  <si>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</si>
  <si>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</si>
  <si>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</si>
  <si>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</si>
  <si>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</si>
  <si>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</si>
  <si>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</si>
  <si>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</si>
  <si>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</si>
  <si>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</si>
  <si>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</si>
  <si>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</si>
  <si>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</si>
  <si>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</si>
  <si>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</si>
  <si>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</si>
  <si>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</si>
  <si>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</si>
  <si>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</si>
  <si>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</si>
  <si>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</si>
  <si>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</si>
  <si>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</si>
  <si>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</si>
  <si>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</si>
  <si>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</si>
  <si>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</si>
  <si>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</si>
  <si>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</si>
  <si>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</si>
  <si>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</si>
  <si>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</si>
  <si>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</si>
  <si>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</si>
  <si>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</si>
  <si>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</si>
  <si>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</si>
  <si>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</si>
  <si>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</si>
  <si>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</si>
  <si>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</si>
  <si>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</si>
  <si>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</si>
  <si>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</si>
  <si>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</si>
  <si>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</si>
  <si>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</si>
  <si>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</si>
  <si>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</si>
  <si>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</si>
  <si>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</si>
  <si>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</si>
  <si>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</si>
  <si>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</si>
  <si>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</si>
  <si>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</si>
  <si>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</si>
  <si>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</si>
  <si>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</si>
  <si>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</si>
  <si>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</si>
  <si>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</si>
  <si>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</si>
  <si>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</si>
  <si>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</si>
  <si>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</si>
  <si>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</si>
  <si>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</si>
  <si>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</si>
  <si>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</si>
  <si>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</si>
  <si>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</si>
  <si>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</si>
  <si>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</si>
  <si>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</si>
  <si>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</si>
  <si>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</si>
  <si>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</si>
  <si>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</si>
  <si>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</si>
  <si>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</si>
  <si>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</si>
  <si>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</si>
  <si>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</si>
  <si>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</si>
  <si>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</si>
  <si>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</si>
  <si>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</si>
  <si>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</si>
  <si>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</si>
  <si>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</si>
  <si>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</si>
  <si>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</si>
  <si>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</si>
  <si>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</si>
  <si>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</si>
  <si>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</si>
  <si>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</si>
  <si>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</si>
  <si>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</si>
  <si>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</si>
  <si>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</si>
  <si>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</si>
  <si>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</si>
  <si>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</si>
  <si>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</si>
  <si>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</si>
  <si>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</si>
  <si>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</si>
  <si>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</si>
  <si>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</si>
  <si>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</si>
  <si>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</si>
  <si>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</si>
  <si>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</si>
  <si>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</si>
  <si>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</si>
  <si>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</si>
  <si>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</si>
  <si>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</si>
  <si>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</si>
  <si>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</si>
  <si>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</si>
  <si>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</si>
  <si>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</si>
  <si>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</si>
  <si>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</si>
  <si>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</si>
  <si>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</si>
  <si>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</si>
  <si>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</si>
  <si>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</si>
  <si>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</si>
  <si>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</si>
  <si>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</si>
  <si>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</si>
  <si>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</si>
  <si>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</si>
  <si>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</si>
  <si>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</si>
  <si>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</si>
  <si>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</si>
  <si>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</si>
  <si>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</si>
  <si>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</si>
  <si>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</si>
  <si>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</si>
  <si>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</si>
  <si>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</si>
  <si>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</si>
  <si>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</si>
  <si>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</si>
  <si>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</si>
  <si>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</si>
  <si>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</si>
  <si>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</si>
  <si>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</si>
  <si>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</si>
  <si>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</si>
  <si>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</si>
  <si>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</si>
  <si>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</si>
  <si>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</si>
  <si>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</si>
  <si>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</si>
  <si>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</si>
  <si>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</si>
  <si>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</si>
  <si>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</si>
  <si>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</si>
  <si>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</si>
  <si>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</si>
  <si>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</si>
  <si>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</si>
  <si>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</si>
  <si>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</si>
  <si>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</si>
  <si>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</si>
  <si>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</si>
  <si>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</si>
  <si>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</si>
  <si>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</si>
  <si>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</si>
  <si>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</si>
  <si>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</si>
  <si>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</si>
  <si>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</si>
  <si>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</si>
  <si>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</si>
  <si>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</si>
  <si>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</si>
  <si>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</si>
  <si>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</si>
  <si>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</si>
  <si>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</si>
  <si>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</si>
  <si>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</si>
  <si>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</si>
  <si>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</si>
  <si>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</si>
  <si>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</si>
  <si>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</si>
  <si>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</si>
  <si>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</si>
  <si>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</si>
  <si>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</si>
  <si>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</si>
  <si>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</si>
  <si>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</si>
  <si>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</si>
  <si>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</si>
  <si>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</si>
  <si>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</si>
  <si>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</si>
  <si>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</si>
  <si>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</si>
  <si>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</si>
  <si>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</si>
  <si>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</si>
  <si>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</si>
  <si>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</si>
  <si>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</si>
  <si>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</si>
  <si>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</si>
  <si>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</si>
  <si>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</si>
  <si>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</si>
  <si>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</si>
  <si>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</si>
  <si>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</si>
  <si>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</si>
  <si>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</si>
  <si>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</si>
  <si>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</si>
  <si>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</si>
  <si>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</si>
  <si>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</si>
  <si>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</si>
  <si>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</si>
  <si>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</si>
  <si>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</si>
  <si>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</si>
  <si>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</si>
  <si>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</si>
  <si>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</si>
  <si>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</si>
  <si>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</si>
  <si>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</si>
  <si>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</si>
  <si>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</si>
  <si>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</si>
  <si>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</si>
  <si>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</si>
  <si>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</si>
  <si>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</si>
  <si>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</si>
  <si>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</si>
  <si>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</si>
  <si>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</si>
  <si>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</si>
  <si>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</si>
  <si>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</si>
  <si>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</si>
  <si>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</si>
  <si>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</si>
  <si>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</si>
  <si>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</si>
  <si>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</si>
  <si>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</si>
  <si>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</si>
  <si>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</si>
  <si>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</si>
  <si>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</si>
  <si>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</si>
  <si>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</si>
  <si>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</si>
  <si>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</si>
  <si>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</si>
  <si>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</si>
  <si>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</si>
  <si>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</si>
  <si>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</si>
  <si>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</si>
  <si>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</si>
  <si>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</si>
  <si>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</si>
  <si>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</si>
  <si>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</si>
  <si>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</si>
  <si>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</si>
  <si>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</si>
  <si>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</si>
  <si>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</si>
  <si>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</si>
  <si>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</si>
  <si>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</si>
  <si>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</si>
  <si>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</si>
  <si>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</si>
  <si>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</si>
  <si>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</si>
  <si>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</si>
  <si>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</si>
  <si>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</si>
  <si>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</si>
  <si>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</si>
  <si>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</si>
  <si>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</si>
  <si>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</si>
  <si>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</si>
  <si>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</si>
  <si>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</si>
  <si>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</si>
  <si>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</si>
  <si>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</si>
  <si>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</si>
  <si>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</si>
  <si>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</si>
  <si>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</si>
  <si>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</si>
  <si>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</si>
  <si>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</si>
  <si>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</si>
  <si>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</si>
  <si>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</si>
  <si>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</si>
  <si>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</si>
  <si>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</si>
  <si>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</si>
  <si>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</si>
  <si>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</si>
  <si>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</si>
  <si>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</si>
  <si>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</si>
  <si>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</si>
  <si>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</si>
  <si>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</si>
  <si>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</si>
  <si>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</si>
  <si>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</si>
  <si>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</si>
  <si>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</si>
  <si>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</si>
  <si>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</si>
  <si>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</si>
  <si>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</si>
  <si>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</si>
  <si>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</si>
  <si>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</si>
  <si>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</si>
  <si>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</si>
  <si>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</si>
  <si>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</si>
  <si>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</si>
  <si>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</si>
  <si>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</si>
  <si>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</si>
  <si>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</si>
  <si>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</si>
  <si>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</si>
  <si>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</si>
  <si>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</si>
  <si>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</si>
  <si>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</si>
  <si>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</si>
  <si>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</si>
  <si>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</si>
  <si>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</si>
  <si>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</si>
  <si>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</si>
  <si>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</si>
  <si>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</si>
  <si>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</si>
  <si>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</si>
  <si>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</si>
  <si>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</si>
  <si>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</si>
  <si>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</si>
  <si>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</si>
  <si>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</si>
  <si>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</si>
  <si>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</si>
  <si>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</si>
  <si>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</si>
  <si>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</si>
  <si>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</si>
  <si>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</si>
  <si>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</si>
  <si>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</si>
  <si>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</si>
  <si>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</si>
  <si>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</si>
  <si>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</si>
  <si>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</si>
  <si>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</si>
  <si>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</si>
  <si>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</si>
  <si>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</si>
  <si>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</si>
  <si>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</si>
  <si>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</si>
  <si>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</si>
  <si>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</si>
  <si>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</si>
  <si>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</si>
  <si>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</si>
  <si>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</si>
  <si>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</si>
  <si>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</si>
  <si>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</si>
  <si>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</si>
  <si>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</si>
  <si>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</si>
  <si>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</si>
  <si>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</si>
  <si>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</si>
  <si>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</si>
  <si>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</si>
  <si>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</si>
  <si>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</si>
  <si>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</si>
  <si>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</si>
  <si>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</si>
  <si>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</si>
  <si>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</si>
  <si>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</si>
  <si>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</si>
  <si>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</si>
  <si>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</si>
  <si>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</si>
  <si>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</si>
  <si>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</si>
  <si>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</si>
  <si>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</si>
  <si>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</si>
  <si>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</si>
  <si>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</si>
  <si>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</si>
  <si>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</si>
  <si>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</si>
  <si>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</si>
  <si>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</si>
  <si>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</si>
  <si>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</si>
  <si>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</si>
  <si>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</si>
  <si>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</si>
  <si>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</si>
  <si>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</si>
  <si>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</si>
  <si>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</si>
  <si>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</si>
  <si>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</si>
  <si>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</si>
  <si>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</si>
  <si>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</si>
  <si>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</si>
  <si>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</si>
  <si>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</si>
  <si>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</si>
  <si>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</si>
  <si>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</si>
  <si>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</si>
  <si>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</si>
  <si>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</si>
  <si>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</si>
  <si>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</si>
  <si>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</si>
  <si>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</si>
  <si>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</si>
  <si>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</si>
  <si>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</si>
  <si>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</si>
  <si>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</si>
  <si>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</si>
  <si>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</si>
  <si>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</si>
  <si>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</si>
  <si>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</si>
  <si>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</si>
  <si>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</si>
  <si>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</si>
  <si>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</si>
  <si>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</si>
  <si>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</si>
  <si>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</si>
  <si>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</si>
  <si>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</si>
  <si>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</si>
  <si>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</si>
  <si>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</si>
  <si>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</si>
  <si>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</si>
  <si>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</si>
  <si>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</si>
  <si>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</si>
  <si>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</si>
  <si>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</si>
  <si>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</si>
  <si>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</si>
  <si>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</si>
  <si>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</si>
  <si>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</si>
  <si>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</si>
  <si>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</si>
  <si>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</si>
  <si>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</si>
  <si>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</si>
  <si>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</si>
  <si>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</si>
  <si>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</si>
  <si>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</si>
  <si>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</si>
  <si>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</si>
  <si>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</si>
  <si>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</si>
  <si>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</si>
  <si>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</si>
  <si>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</si>
  <si>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</si>
  <si>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</si>
  <si>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</si>
  <si>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</si>
  <si>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</si>
  <si>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</si>
  <si>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</si>
  <si>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</si>
  <si>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</si>
  <si>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</si>
  <si>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</si>
  <si>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</si>
  <si>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</si>
  <si>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</si>
  <si>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</si>
  <si>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</si>
  <si>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</si>
  <si>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</si>
  <si>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</si>
  <si>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</si>
  <si>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</si>
  <si>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</si>
  <si>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</si>
  <si>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</si>
  <si>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</si>
  <si>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</si>
  <si>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</si>
  <si>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</si>
  <si>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</si>
  <si>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</si>
  <si>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</si>
  <si>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</si>
  <si>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</si>
  <si>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</si>
  <si>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</si>
  <si>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</si>
  <si>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</si>
  <si>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</si>
  <si>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</si>
  <si>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</si>
  <si>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</si>
  <si>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</si>
  <si>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</si>
  <si>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</si>
  <si>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</si>
  <si>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</si>
  <si>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</si>
  <si>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</si>
  <si>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</si>
  <si>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</si>
  <si>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</si>
  <si>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</si>
  <si>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</si>
  <si>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</si>
  <si>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</si>
  <si>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</si>
  <si>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</si>
  <si>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</si>
  <si>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</si>
  <si>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</si>
  <si>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</si>
  <si>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</si>
  <si>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</si>
  <si>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</si>
  <si>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</si>
  <si>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</si>
  <si>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</si>
  <si>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</si>
  <si>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</si>
  <si>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</si>
  <si>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</si>
  <si>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</si>
  <si>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</si>
  <si>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</si>
  <si>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</si>
  <si>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</si>
  <si>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</si>
  <si>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</si>
  <si>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</si>
  <si>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</si>
  <si>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</si>
  <si>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</si>
  <si>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</si>
  <si>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</si>
  <si>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</si>
  <si>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</si>
  <si>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</si>
  <si>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</si>
  <si>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</si>
  <si>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</si>
  <si>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</si>
  <si>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</si>
  <si>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</si>
  <si>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</si>
  <si>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</si>
  <si>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</si>
  <si>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</si>
  <si>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</si>
  <si>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</si>
  <si>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</si>
  <si>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</si>
  <si>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</si>
  <si>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</si>
  <si>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</si>
  <si>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</si>
  <si>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</si>
  <si>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</si>
  <si>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</si>
  <si>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</si>
  <si>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</si>
  <si>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</si>
  <si>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</si>
  <si>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</si>
  <si>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</si>
  <si>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</si>
  <si>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</si>
  <si>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</si>
  <si>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</si>
  <si>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</si>
  <si>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</si>
  <si>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</si>
  <si>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</si>
  <si>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</si>
  <si>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</si>
  <si>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</si>
  <si>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</si>
  <si>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</si>
  <si>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</si>
  <si>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</si>
  <si>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</si>
  <si>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</si>
  <si>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</si>
  <si>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</si>
  <si>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</si>
  <si>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</si>
  <si>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</si>
  <si>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</si>
  <si>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</si>
  <si>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</si>
  <si>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</si>
  <si>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</si>
  <si>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</si>
  <si>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</si>
  <si>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</si>
  <si>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</si>
  <si>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</si>
  <si>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</si>
  <si>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</si>
  <si>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</si>
  <si>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</si>
  <si>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</si>
  <si>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</si>
  <si>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</si>
  <si>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</si>
  <si>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</si>
  <si>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</si>
  <si>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</si>
  <si>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</si>
  <si>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</si>
  <si>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</si>
  <si>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</si>
  <si>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</si>
  <si>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</si>
  <si>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</si>
  <si>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</si>
  <si>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</si>
  <si>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</si>
  <si>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</si>
  <si>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</si>
  <si>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</si>
  <si>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</si>
  <si>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</si>
  <si>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</si>
  <si>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</si>
  <si>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</si>
  <si>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</si>
  <si>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</si>
  <si>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</si>
  <si>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</si>
  <si>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</si>
  <si>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</si>
  <si>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</si>
  <si>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</si>
  <si>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</si>
  <si>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</si>
  <si>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</si>
  <si>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</si>
  <si>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</si>
  <si>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</si>
  <si>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</si>
  <si>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</si>
  <si>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</si>
  <si>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</si>
  <si>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</si>
  <si>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</si>
  <si>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</si>
  <si>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</si>
  <si>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</si>
  <si>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</si>
  <si>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</si>
  <si>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</si>
  <si>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</si>
  <si>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</si>
  <si>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</si>
  <si>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</si>
  <si>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</si>
  <si>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</si>
  <si>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</si>
  <si>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</si>
  <si>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</si>
  <si>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</si>
  <si>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</si>
  <si>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</si>
  <si>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</si>
  <si>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</si>
  <si>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</si>
  <si>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</si>
  <si>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</si>
  <si>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</si>
  <si>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</si>
  <si>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</si>
  <si>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</si>
  <si>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</si>
  <si>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</si>
  <si>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</si>
  <si>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</si>
  <si>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</si>
  <si>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</si>
  <si>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</si>
  <si>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</si>
  <si>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</si>
  <si>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</si>
  <si>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</si>
  <si>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</si>
  <si>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</si>
  <si>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</si>
  <si>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</si>
  <si>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</si>
  <si>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</si>
  <si>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</si>
  <si>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</si>
  <si>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</si>
  <si>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</si>
  <si>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</si>
  <si>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</si>
  <si>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</si>
  <si>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</si>
  <si>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</si>
  <si>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</si>
  <si>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</si>
  <si>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</si>
  <si>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</si>
  <si>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</si>
  <si>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</si>
  <si>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</si>
  <si>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</si>
  <si>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</si>
  <si>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</si>
  <si>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</si>
  <si>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</si>
  <si>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</si>
  <si>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</si>
  <si>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</si>
  <si>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</si>
  <si>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</si>
  <si>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</si>
  <si>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</si>
  <si>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</si>
  <si>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</si>
  <si>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</si>
  <si>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</si>
  <si>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</si>
  <si>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</si>
  <si>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</si>
  <si>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</si>
  <si>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</si>
  <si>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</si>
  <si>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</si>
  <si>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</si>
  <si>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</si>
  <si>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</si>
  <si>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</si>
  <si>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</si>
  <si>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</si>
  <si>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</si>
  <si>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</si>
  <si>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</si>
  <si>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</si>
  <si>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</si>
  <si>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</si>
  <si>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</si>
  <si>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</si>
  <si>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</si>
  <si>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</si>
  <si>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</si>
  <si>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</si>
  <si>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</si>
  <si>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</si>
  <si>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</si>
  <si>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</si>
  <si>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</si>
  <si>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</si>
  <si>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</si>
  <si>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</si>
  <si>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</si>
  <si>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</si>
  <si>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</si>
  <si>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</si>
  <si>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</si>
  <si>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</si>
  <si>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</si>
  <si>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</si>
  <si>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</si>
  <si>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</si>
  <si>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</si>
  <si>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</si>
  <si>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</si>
  <si>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</si>
  <si>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</si>
  <si>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</si>
  <si>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</si>
  <si>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</si>
  <si>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</si>
  <si>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</si>
  <si>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</si>
  <si>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</si>
  <si>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</si>
  <si>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</si>
  <si>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</si>
  <si>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</si>
  <si>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</si>
  <si>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</si>
  <si>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</si>
  <si>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</si>
  <si>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</si>
  <si>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</si>
  <si>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</si>
  <si>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</si>
  <si>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</si>
  <si>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</si>
  <si>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</si>
  <si>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</si>
  <si>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</si>
  <si>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</si>
  <si>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</si>
  <si>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</si>
  <si>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</si>
  <si>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</si>
  <si>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</si>
  <si>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</si>
  <si>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</si>
  <si>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</si>
  <si>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</si>
  <si>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</si>
  <si>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</si>
  <si>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</si>
  <si>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</si>
  <si>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</si>
  <si>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</si>
  <si>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</si>
  <si>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</si>
  <si>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</si>
  <si>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</si>
  <si>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</si>
  <si>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</si>
  <si>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</si>
  <si>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</si>
  <si>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</si>
  <si>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</si>
  <si>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</si>
  <si>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</si>
  <si>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</si>
  <si>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</si>
  <si>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</si>
  <si>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</si>
  <si>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</si>
  <si>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</si>
  <si>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</si>
  <si>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</si>
  <si>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</si>
  <si>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</si>
  <si>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</si>
  <si>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</si>
  <si>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</si>
  <si>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</si>
  <si>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</si>
  <si>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</si>
  <si>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</si>
  <si>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</si>
  <si>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</si>
  <si>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</si>
  <si>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</si>
  <si>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</si>
  <si>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</si>
  <si>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</si>
  <si>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</si>
  <si>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</si>
  <si>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</si>
  <si>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</si>
  <si>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</si>
  <si>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</si>
  <si>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</si>
  <si>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</si>
  <si>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</si>
  <si>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</si>
  <si>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</si>
  <si>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</si>
  <si>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</si>
  <si>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</si>
  <si>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</si>
  <si>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</si>
  <si>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</si>
  <si>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</si>
  <si>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</si>
  <si>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</si>
  <si>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</si>
  <si>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</si>
  <si>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</si>
  <si>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</si>
  <si>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</si>
  <si>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</si>
  <si>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</si>
  <si>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</si>
  <si>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</si>
  <si>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</si>
  <si>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</si>
  <si>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</si>
  <si>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</si>
  <si>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</si>
  <si>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</si>
  <si>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</si>
  <si>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</si>
  <si>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</si>
  <si>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</si>
  <si>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</si>
  <si>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</si>
  <si>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</si>
  <si>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</si>
  <si>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</si>
  <si>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</si>
  <si>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</si>
  <si>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</si>
  <si>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</si>
  <si>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</si>
  <si>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</si>
  <si>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</si>
  <si>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</si>
  <si>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</si>
  <si>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</si>
  <si>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</si>
  <si>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</si>
  <si>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</si>
  <si>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</si>
  <si>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</si>
  <si>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</si>
  <si>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</si>
  <si>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</si>
  <si>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</si>
  <si>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</si>
  <si>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</si>
  <si>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</si>
  <si>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</si>
  <si>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</si>
  <si>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</si>
  <si>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</si>
  <si>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</si>
  <si>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</si>
  <si>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</si>
  <si>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</si>
  <si>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</si>
  <si>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</si>
  <si>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</si>
  <si>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</si>
  <si>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</si>
  <si>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</si>
  <si>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</si>
  <si>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</si>
  <si>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</si>
  <si>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</si>
  <si>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</si>
  <si>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</si>
  <si>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</si>
  <si>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</si>
  <si>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</si>
  <si>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</si>
  <si>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</si>
  <si>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</si>
  <si>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</si>
  <si>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</si>
  <si>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</si>
  <si>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</si>
  <si>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</si>
  <si>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</si>
  <si>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</si>
  <si>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</si>
  <si>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</si>
  <si>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</si>
  <si>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</si>
  <si>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</si>
  <si>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</si>
  <si>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</si>
  <si>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</si>
  <si>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</si>
  <si>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</si>
  <si>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</si>
  <si>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</si>
  <si>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</si>
  <si>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</si>
  <si>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</si>
  <si>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</si>
  <si>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</si>
  <si>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</si>
  <si>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</si>
  <si>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</si>
  <si>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</si>
  <si>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</si>
  <si>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</si>
  <si>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</si>
  <si>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</si>
  <si>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</si>
  <si>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</si>
  <si>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</si>
  <si>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</si>
  <si>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</si>
  <si>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</si>
  <si>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</si>
  <si>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</si>
  <si>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</si>
  <si>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</si>
  <si>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</si>
  <si>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</si>
  <si>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</si>
  <si>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</si>
  <si>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</si>
  <si>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</si>
  <si>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</si>
  <si>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</si>
  <si>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</si>
  <si>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</si>
  <si>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</si>
  <si>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</si>
  <si>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</si>
  <si>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</si>
  <si>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</si>
  <si>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</si>
  <si>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</si>
  <si>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</si>
  <si>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</si>
  <si>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</si>
  <si>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</si>
  <si>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</si>
  <si>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</si>
  <si>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</si>
  <si>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</si>
  <si>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</si>
  <si>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</si>
  <si>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</si>
  <si>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</si>
  <si>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</si>
  <si>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</si>
  <si>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</si>
  <si>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</si>
  <si>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</si>
  <si>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</si>
  <si>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</si>
  <si>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</si>
  <si>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</si>
  <si>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</si>
  <si>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</si>
  <si>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</si>
  <si>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</si>
  <si>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</si>
  <si>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</si>
  <si>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</si>
  <si>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</si>
  <si>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</si>
  <si>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</si>
  <si>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</si>
  <si>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</si>
  <si>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</si>
  <si>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</si>
  <si>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</si>
  <si>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</si>
  <si>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</si>
  <si>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</si>
  <si>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</si>
  <si>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</si>
  <si>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</si>
  <si>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</si>
  <si>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</si>
  <si>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</si>
  <si>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</si>
  <si>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</si>
  <si>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</si>
  <si>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</si>
  <si>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</si>
  <si>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</si>
  <si>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</si>
  <si>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</si>
  <si>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</si>
  <si>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</si>
  <si>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</si>
  <si>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</si>
  <si>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</si>
  <si>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</si>
  <si>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</si>
  <si>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</si>
  <si>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</si>
  <si>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</si>
  <si>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</si>
  <si>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</si>
  <si>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</si>
  <si>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</si>
  <si>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</si>
  <si>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</si>
  <si>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</si>
  <si>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</si>
  <si>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</si>
  <si>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</si>
  <si>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</si>
  <si>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</si>
  <si>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</si>
  <si>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</si>
  <si>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</si>
  <si>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</si>
  <si>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</si>
  <si>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</si>
  <si>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</si>
  <si>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</si>
  <si>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</si>
  <si>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</si>
  <si>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</si>
  <si>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</si>
  <si>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</si>
  <si>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</si>
  <si>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</si>
  <si>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</si>
  <si>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</si>
  <si>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</si>
  <si>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</si>
  <si>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</si>
  <si>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</si>
  <si>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</si>
  <si>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</si>
  <si>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</si>
  <si>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</si>
  <si>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</si>
  <si>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</si>
  <si>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</si>
  <si>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</si>
  <si>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</si>
  <si>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</si>
  <si>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</si>
  <si>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</si>
  <si>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</si>
  <si>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</si>
  <si>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</si>
  <si>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</si>
  <si>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</si>
  <si>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</si>
  <si>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</si>
  <si>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</si>
  <si>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</si>
  <si>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</si>
  <si>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</si>
  <si>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</si>
  <si>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</si>
  <si>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</si>
  <si>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</si>
  <si>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</si>
  <si>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</si>
  <si>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</si>
  <si>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</si>
  <si>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</si>
  <si>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</si>
  <si>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</si>
  <si>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</si>
  <si>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</si>
  <si>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</si>
  <si>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</si>
  <si>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</si>
  <si>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</si>
  <si>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</si>
  <si>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</si>
  <si>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</si>
  <si>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</si>
  <si>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</si>
  <si>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</si>
  <si>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</si>
  <si>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</si>
  <si>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</si>
  <si>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</si>
  <si>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</si>
  <si>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</si>
  <si>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</si>
  <si>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</si>
  <si>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</si>
  <si>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</si>
  <si>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</si>
  <si>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</si>
  <si>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</si>
  <si>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</si>
  <si>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</si>
  <si>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</si>
  <si>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</si>
  <si>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</si>
  <si>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</si>
  <si>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</si>
  <si>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</si>
  <si>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</si>
  <si>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</si>
  <si>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</si>
  <si>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</si>
  <si>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</si>
  <si>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</si>
  <si>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</si>
  <si>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</si>
  <si>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</si>
  <si>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</si>
  <si>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</si>
  <si>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</si>
  <si>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</si>
  <si>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</si>
  <si>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</si>
  <si>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</si>
  <si>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</si>
  <si>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</si>
  <si>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</si>
  <si>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</si>
  <si>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</si>
  <si>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</si>
  <si>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</si>
  <si>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</si>
  <si>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</si>
  <si>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</si>
  <si>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</si>
  <si>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</si>
  <si>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</si>
  <si>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</si>
  <si>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</si>
  <si>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</si>
  <si>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</si>
  <si>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</si>
  <si>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</si>
  <si>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</si>
  <si>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</si>
  <si>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</si>
  <si>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</si>
  <si>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</si>
  <si>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</si>
  <si>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</si>
  <si>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</si>
  <si>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</si>
  <si>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</si>
  <si>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</si>
  <si>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</si>
  <si>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</si>
  <si>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</si>
  <si>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</si>
  <si>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</si>
  <si>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</si>
  <si>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</si>
  <si>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</si>
  <si>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</si>
  <si>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</si>
  <si>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</si>
  <si>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</si>
  <si>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</si>
  <si>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</si>
  <si>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</si>
  <si>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</si>
  <si>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</si>
  <si>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</si>
  <si>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</si>
  <si>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</si>
  <si>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</si>
  <si>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</si>
  <si>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</si>
  <si>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</si>
  <si>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</si>
  <si>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</si>
  <si>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</si>
  <si>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</si>
  <si>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</si>
  <si>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</si>
  <si>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</si>
  <si>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</si>
  <si>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</si>
  <si>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</si>
  <si>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</si>
  <si>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</si>
  <si>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</si>
  <si>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</si>
  <si>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</si>
  <si>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</si>
  <si>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</si>
  <si>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</si>
  <si>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</si>
  <si>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</si>
  <si>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</si>
  <si>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</si>
  <si>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</si>
  <si>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</si>
  <si>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</si>
  <si>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</si>
  <si>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</si>
  <si>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</si>
  <si>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</si>
  <si>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</si>
  <si>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</si>
  <si>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</si>
  <si>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</si>
  <si>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</si>
  <si>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</si>
  <si>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</si>
  <si>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</si>
  <si>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</si>
  <si>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</si>
  <si>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</si>
  <si>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</si>
  <si>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</si>
  <si>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</si>
  <si>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</si>
  <si>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</si>
  <si>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</si>
  <si>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</si>
  <si>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</si>
  <si>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</si>
  <si>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</si>
  <si>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</si>
  <si>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</si>
  <si>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</si>
  <si>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</si>
  <si>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</si>
  <si>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</si>
  <si>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</si>
  <si>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</si>
  <si>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</si>
  <si>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</si>
  <si>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</si>
  <si>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</si>
  <si>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</si>
  <si>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</si>
  <si>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</si>
  <si>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</si>
  <si>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</si>
  <si>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</si>
  <si>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</si>
  <si>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</si>
  <si>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</si>
  <si>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</si>
  <si>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</si>
  <si>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</si>
  <si>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</si>
  <si>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</si>
  <si>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</si>
  <si>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</si>
  <si>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</si>
  <si>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</si>
  <si>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</si>
  <si>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</si>
  <si>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</si>
  <si>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</si>
  <si>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</si>
  <si>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</si>
  <si>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</si>
  <si>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</si>
  <si>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</si>
  <si>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</si>
  <si>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</si>
  <si>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</si>
  <si>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</si>
  <si>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</si>
  <si>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</si>
  <si>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</si>
  <si>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</si>
  <si>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</si>
  <si>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</si>
  <si>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</si>
  <si>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</si>
  <si>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</si>
  <si>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</si>
  <si>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</si>
  <si>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</si>
  <si>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</si>
  <si>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</si>
  <si>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</si>
  <si>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</si>
  <si>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</si>
  <si>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</si>
  <si>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</si>
  <si>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</si>
  <si>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</si>
  <si>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</si>
  <si>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</si>
  <si>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</si>
  <si>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</si>
  <si>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</si>
  <si>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</si>
  <si>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</si>
  <si>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</si>
  <si>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</si>
  <si>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</si>
  <si>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</si>
  <si>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</si>
  <si>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</si>
  <si>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</si>
  <si>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</si>
  <si>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</si>
  <si>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</si>
  <si>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</si>
  <si>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</si>
  <si>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</si>
  <si>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</si>
  <si>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</si>
  <si>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</si>
  <si>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</si>
  <si>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</si>
  <si>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</si>
  <si>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</si>
  <si>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</si>
  <si>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</si>
  <si>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</si>
  <si>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</si>
  <si>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</si>
  <si>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</si>
  <si>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</si>
  <si>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</si>
  <si>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</si>
  <si>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</si>
  <si>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</si>
  <si>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</si>
  <si>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</si>
  <si>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</si>
  <si>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</si>
  <si>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</si>
  <si>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</si>
  <si>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</si>
  <si>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</si>
  <si>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</si>
  <si>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</si>
  <si>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</si>
  <si>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</si>
  <si>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</si>
  <si>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</si>
  <si>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</si>
  <si>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</si>
  <si>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</si>
  <si>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</si>
  <si>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</si>
  <si>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</si>
  <si>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</si>
  <si>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</si>
  <si>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</si>
  <si>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</si>
  <si>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</si>
  <si>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</si>
  <si>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</si>
  <si>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</si>
  <si>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</si>
  <si>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</si>
  <si>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</si>
  <si>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</si>
  <si>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</si>
  <si>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</si>
  <si>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</si>
  <si>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</si>
  <si>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</si>
  <si>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</si>
  <si>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</si>
  <si>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</si>
  <si>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</si>
  <si>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</si>
  <si>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</si>
  <si>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</si>
  <si>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</si>
  <si>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</si>
  <si>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</si>
  <si>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</si>
  <si>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</si>
  <si>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</si>
  <si>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</si>
  <si>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</si>
  <si>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</si>
  <si>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</si>
  <si>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</si>
  <si>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</si>
  <si>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</si>
  <si>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</si>
  <si>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</si>
  <si>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</si>
  <si>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</si>
  <si>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</si>
  <si>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</si>
  <si>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</si>
  <si>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</si>
  <si>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</si>
  <si>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</si>
  <si>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</si>
  <si>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</si>
  <si>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</si>
  <si>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</si>
  <si>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</si>
  <si>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</si>
  <si>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</si>
  <si>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</si>
  <si>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</si>
  <si>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</si>
  <si>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</si>
  <si>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</si>
  <si>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</si>
  <si>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</si>
  <si>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</si>
  <si>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</si>
  <si>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</si>
  <si>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</si>
  <si>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</si>
  <si>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</si>
  <si>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</si>
  <si>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</si>
  <si>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</si>
  <si>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</si>
  <si>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</si>
  <si>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</si>
  <si>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</si>
  <si>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</si>
  <si>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</si>
  <si>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</si>
  <si>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</si>
  <si>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</si>
  <si>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</si>
  <si>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</si>
  <si>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</si>
  <si>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</si>
  <si>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</si>
  <si>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</si>
  <si>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</si>
  <si>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</si>
  <si>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</si>
  <si>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</si>
  <si>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</si>
  <si>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</si>
  <si>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</si>
  <si>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</si>
  <si>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</si>
  <si>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</si>
  <si>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</si>
  <si>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</si>
  <si>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</si>
  <si>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</si>
  <si>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</si>
  <si>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</si>
  <si>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</si>
  <si>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</si>
  <si>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</si>
  <si>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</si>
  <si>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</si>
  <si>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</si>
  <si>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</si>
  <si>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</si>
  <si>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</si>
  <si>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</si>
  <si>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</si>
  <si>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</si>
  <si>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</si>
  <si>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</si>
  <si>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</si>
  <si>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</si>
  <si>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</si>
  <si>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</si>
  <si>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</si>
  <si>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</si>
  <si>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</si>
  <si>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</si>
  <si>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</si>
  <si>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</si>
  <si>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</si>
  <si>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</si>
  <si>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</si>
  <si>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</si>
  <si>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</si>
  <si>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</si>
  <si>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</si>
  <si>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</si>
  <si>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</si>
  <si>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</si>
  <si>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</si>
  <si>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</si>
  <si>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</si>
  <si>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</si>
  <si>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</si>
  <si>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</si>
  <si>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</si>
  <si>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</si>
  <si>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</si>
  <si>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</si>
  <si>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</si>
  <si>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</si>
  <si>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</si>
  <si>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</si>
  <si>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</si>
  <si>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</si>
  <si>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</si>
  <si>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</si>
  <si>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</si>
  <si>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</si>
  <si>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</si>
  <si>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</si>
  <si>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</si>
  <si>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</si>
  <si>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</si>
  <si>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</si>
  <si>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</si>
  <si>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</si>
  <si>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</si>
  <si>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</si>
  <si>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</si>
  <si>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</si>
  <si>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</si>
  <si>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</si>
  <si>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</si>
  <si>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</si>
  <si>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</si>
  <si>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</si>
  <si>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</si>
  <si>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</si>
  <si>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</si>
  <si>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</si>
  <si>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</si>
  <si>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</si>
  <si>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</si>
  <si>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</si>
  <si>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</si>
  <si>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</si>
  <si>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</si>
  <si>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</si>
  <si>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</si>
  <si>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</si>
  <si>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</si>
  <si>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</si>
  <si>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</si>
  <si>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</si>
  <si>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</si>
  <si>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</si>
  <si>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</si>
  <si>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</si>
  <si>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</si>
  <si>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</si>
  <si>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</si>
  <si>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</si>
  <si>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</si>
  <si>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</si>
  <si>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</si>
  <si>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</si>
  <si>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</si>
  <si>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</si>
  <si>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</si>
  <si>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</si>
  <si>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</si>
  <si>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</si>
  <si>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</si>
  <si>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</si>
  <si>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</si>
  <si>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</si>
  <si>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</si>
  <si>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</si>
  <si>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</si>
  <si>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</si>
  <si>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</si>
  <si>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</si>
  <si>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</si>
  <si>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</si>
  <si>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</si>
  <si>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</si>
  <si>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</si>
  <si>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</si>
  <si>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</si>
  <si>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</si>
  <si>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</si>
  <si>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</si>
  <si>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</si>
  <si>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</si>
  <si>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</si>
  <si>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</si>
  <si>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</si>
  <si>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</si>
  <si>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</si>
  <si>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</si>
  <si>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</si>
  <si>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</si>
  <si>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</si>
  <si>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</si>
  <si>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</si>
  <si>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</si>
  <si>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</si>
  <si>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</si>
  <si>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</si>
  <si>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</si>
  <si>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</si>
  <si>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</si>
  <si>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</si>
  <si>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</si>
  <si>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</si>
  <si>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</si>
  <si>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</si>
  <si>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</si>
  <si>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</si>
  <si>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</si>
  <si>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</si>
  <si>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</si>
  <si>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</si>
  <si>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</si>
  <si>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</si>
  <si>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</si>
  <si>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</si>
  <si>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</si>
  <si>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</si>
  <si>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</si>
  <si>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</si>
  <si>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</si>
  <si>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</si>
  <si>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</si>
  <si>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</si>
  <si>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</si>
  <si>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</si>
  <si>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</si>
  <si>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</si>
  <si>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</si>
  <si>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</si>
  <si>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</si>
  <si>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</si>
  <si>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</si>
  <si>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</si>
  <si>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</si>
  <si>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</si>
  <si>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</si>
  <si>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</si>
  <si>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</si>
  <si>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</si>
  <si>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</si>
  <si>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</si>
  <si>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</si>
  <si>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</si>
  <si>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</si>
  <si>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</si>
  <si>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</si>
  <si>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</si>
  <si>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</si>
  <si>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</si>
  <si>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</si>
  <si>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</si>
  <si>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</si>
  <si>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</si>
  <si>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</si>
  <si>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</si>
  <si>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</si>
  <si>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</si>
  <si>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</si>
  <si>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</si>
  <si>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</si>
  <si>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</si>
  <si>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</si>
  <si>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</si>
  <si>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</si>
  <si>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</si>
  <si>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</si>
  <si>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</si>
  <si>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</si>
  <si>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</si>
  <si>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</si>
  <si>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</si>
  <si>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</si>
  <si>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</si>
  <si>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</si>
  <si>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</si>
  <si>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</si>
  <si>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</si>
  <si>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</si>
  <si>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</si>
  <si>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</si>
  <si>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</si>
  <si>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</si>
  <si>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</si>
  <si>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</si>
  <si>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</si>
  <si>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</si>
  <si>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</si>
  <si>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</si>
  <si>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</si>
  <si>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</si>
  <si>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</si>
  <si>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</si>
  <si>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</si>
  <si>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</si>
  <si>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</si>
  <si>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</si>
  <si>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</si>
  <si>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</si>
  <si>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</si>
  <si>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</si>
  <si>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</si>
  <si>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</si>
  <si>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</si>
  <si>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</si>
  <si>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</si>
  <si>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</si>
  <si>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</si>
  <si>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</si>
  <si>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</si>
  <si>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</si>
  <si>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</si>
  <si>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</si>
  <si>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</si>
  <si>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</si>
  <si>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</si>
  <si>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</si>
  <si>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</si>
  <si>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</si>
  <si>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</si>
  <si>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</si>
  <si>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</si>
  <si>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</si>
  <si>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</si>
  <si>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</si>
  <si>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</si>
  <si>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</si>
  <si>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</si>
  <si>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</si>
  <si>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</si>
  <si>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</si>
  <si>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</si>
  <si>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</si>
  <si>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</si>
  <si>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</si>
  <si>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</si>
  <si>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</si>
  <si>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</si>
  <si>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</si>
  <si>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</si>
  <si>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</si>
  <si>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</si>
  <si>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</si>
  <si>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</si>
  <si>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</si>
  <si>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</si>
  <si>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</si>
  <si>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</si>
  <si>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</si>
  <si>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</si>
  <si>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</si>
  <si>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</si>
  <si>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</si>
  <si>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</si>
  <si>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</si>
  <si>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</si>
  <si>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</si>
  <si>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</si>
  <si>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</si>
  <si>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</si>
  <si>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</si>
  <si>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</si>
  <si>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</si>
  <si>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</si>
  <si>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</si>
  <si>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</si>
  <si>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</si>
  <si>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</si>
  <si>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</si>
  <si>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</si>
  <si>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</si>
  <si>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</si>
  <si>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</si>
  <si>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</si>
  <si>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</si>
  <si>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</si>
  <si>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</si>
  <si>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</si>
  <si>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</si>
  <si>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</si>
  <si>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</si>
  <si>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</si>
  <si>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</si>
  <si>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</si>
  <si>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</si>
  <si>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</si>
  <si>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</si>
  <si>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</si>
  <si>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</si>
  <si>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</si>
  <si>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</si>
  <si>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</si>
  <si>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</si>
  <si>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</si>
  <si>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</si>
  <si>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</si>
  <si>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</si>
  <si>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</si>
  <si>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</si>
  <si>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</si>
  <si>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</si>
  <si>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</si>
  <si>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</si>
  <si>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</si>
  <si>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</si>
  <si>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</si>
  <si>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</si>
  <si>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</si>
  <si>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</si>
  <si>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</si>
  <si>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</si>
  <si>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</si>
  <si>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</si>
  <si>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</si>
  <si>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</si>
  <si>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</si>
  <si>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</si>
  <si>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</si>
  <si>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</si>
  <si>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</si>
  <si>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</si>
  <si>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</si>
  <si>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</si>
  <si>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</si>
  <si>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</si>
  <si>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</si>
  <si>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</si>
  <si>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</si>
  <si>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</si>
  <si>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</si>
  <si>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</si>
  <si>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</si>
  <si>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</si>
  <si>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</si>
  <si>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</si>
  <si>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</si>
  <si>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</si>
  <si>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</si>
  <si>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</si>
  <si>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</si>
  <si>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</si>
  <si>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</si>
  <si>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</si>
  <si>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</si>
  <si>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</si>
  <si>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</si>
  <si>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</si>
  <si>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</si>
  <si>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</si>
  <si>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</si>
  <si>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</si>
  <si>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</si>
  <si>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</si>
  <si>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</si>
  <si>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</si>
  <si>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</si>
  <si>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</si>
  <si>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</si>
  <si>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</si>
  <si>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</si>
  <si>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</si>
  <si>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</si>
  <si>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</si>
  <si>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</si>
  <si>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</si>
  <si>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</si>
  <si>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</si>
  <si>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</si>
  <si>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</si>
  <si>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</si>
  <si>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</si>
  <si>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</si>
  <si>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</si>
  <si>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</si>
  <si>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</si>
  <si>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</si>
  <si>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</si>
  <si>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</si>
  <si>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</si>
  <si>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</si>
  <si>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</si>
  <si>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</si>
  <si>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</si>
  <si>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</si>
  <si>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</si>
  <si>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</si>
  <si>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</si>
  <si>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</si>
  <si>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</si>
  <si>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</si>
  <si>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</si>
  <si>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</si>
  <si>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</si>
  <si>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</si>
  <si>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</si>
  <si>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</si>
  <si>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</si>
  <si>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</si>
  <si>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</si>
  <si>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</si>
  <si>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</si>
  <si>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</si>
  <si>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</si>
  <si>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</si>
  <si>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</si>
  <si>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</si>
  <si>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</si>
  <si>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</si>
  <si>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</si>
  <si>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</si>
  <si>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</si>
  <si>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</si>
  <si>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</si>
  <si>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</si>
  <si>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</si>
  <si>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</si>
  <si>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</si>
  <si>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</si>
  <si>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</si>
  <si>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</si>
  <si>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</si>
  <si>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</si>
  <si>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</si>
  <si>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</si>
  <si>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</si>
  <si>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</si>
  <si>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</si>
  <si>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</si>
  <si>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</si>
  <si>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</si>
  <si>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</si>
  <si>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</si>
  <si>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</si>
  <si>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</si>
  <si>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</si>
  <si>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</si>
  <si>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</si>
  <si>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</si>
  <si>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</si>
  <si>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</si>
  <si>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</si>
  <si>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</si>
  <si>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</si>
  <si>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</si>
  <si>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</si>
  <si>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</si>
  <si>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</si>
  <si>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</si>
  <si>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</si>
  <si>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</si>
  <si>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</si>
  <si>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</si>
  <si>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</si>
  <si>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</si>
  <si>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</si>
  <si>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</si>
  <si>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</si>
  <si>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</si>
  <si>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</si>
  <si>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</si>
  <si>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</si>
  <si>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</si>
  <si>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</si>
  <si>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</si>
  <si>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</si>
  <si>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</si>
  <si>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</si>
  <si>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</si>
  <si>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</si>
  <si>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</si>
  <si>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</si>
  <si>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</si>
  <si>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</si>
  <si>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</si>
  <si>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</si>
  <si>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</si>
  <si>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</si>
  <si>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</si>
  <si>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</si>
  <si>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</si>
  <si>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</si>
  <si>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</si>
  <si>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</si>
  <si>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</si>
  <si>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</si>
  <si>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</si>
  <si>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</si>
  <si>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</si>
  <si>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</si>
  <si>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</si>
  <si>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</si>
  <si>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</si>
  <si>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</si>
  <si>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</si>
  <si>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</si>
  <si>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</si>
  <si>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</si>
  <si>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</si>
  <si>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</si>
  <si>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</si>
  <si>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</si>
  <si>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</si>
  <si>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</si>
  <si>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</si>
  <si>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</si>
  <si>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</si>
  <si>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</si>
  <si>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</si>
  <si>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</si>
  <si>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</si>
  <si>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</si>
  <si>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</si>
  <si>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</si>
  <si>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</si>
  <si>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</si>
  <si>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</si>
  <si>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</si>
  <si>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</si>
  <si>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</si>
  <si>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</si>
  <si>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</si>
  <si>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</si>
  <si>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</si>
  <si>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</si>
  <si>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</si>
  <si>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</si>
  <si>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</si>
  <si>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</si>
  <si>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</si>
  <si>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</si>
  <si>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</si>
  <si>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</si>
  <si>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</si>
  <si>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</si>
  <si>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</si>
  <si>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</si>
  <si>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</si>
  <si>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</si>
  <si>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</si>
  <si>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</si>
  <si>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</si>
  <si>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</si>
  <si>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</si>
  <si>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</si>
  <si>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</si>
  <si>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</si>
  <si>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</si>
  <si>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</si>
  <si>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</si>
  <si>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</si>
  <si>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</si>
  <si>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</si>
  <si>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</si>
  <si>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</si>
  <si>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</si>
  <si>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</si>
  <si>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</si>
  <si>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</si>
  <si>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</si>
  <si>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</si>
  <si>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</si>
  <si>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</si>
  <si>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</si>
  <si>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</si>
  <si>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</si>
  <si>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</si>
  <si>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</si>
  <si>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</si>
  <si>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</si>
  <si>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</si>
  <si>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</si>
  <si>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</si>
  <si>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</si>
  <si>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</si>
  <si>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</si>
  <si>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</si>
  <si>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</si>
  <si>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</si>
  <si>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</si>
  <si>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</si>
  <si>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</si>
  <si>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</si>
  <si>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</si>
  <si>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</si>
  <si>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</si>
  <si>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</si>
  <si>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</si>
  <si>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</si>
  <si>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</si>
  <si>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</si>
  <si>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</si>
  <si>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</si>
  <si>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</si>
  <si>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</si>
  <si>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</si>
  <si>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</si>
  <si>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</si>
  <si>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</si>
  <si>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</si>
  <si>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</si>
  <si>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</si>
  <si>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</si>
  <si>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</si>
  <si>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</si>
  <si>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</si>
  <si>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</si>
  <si>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</si>
  <si>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</si>
  <si>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</si>
  <si>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</si>
  <si>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</si>
  <si>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</si>
  <si>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</si>
  <si>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</si>
  <si>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</si>
  <si>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</si>
  <si>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</si>
  <si>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</si>
  <si>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</si>
  <si>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</si>
  <si>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</si>
  <si>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</si>
  <si>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</si>
  <si>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</si>
  <si>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</si>
  <si>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</si>
  <si>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</si>
  <si>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</si>
  <si>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</si>
  <si>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</si>
  <si>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</si>
  <si>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</si>
  <si>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</si>
  <si>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</si>
  <si>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</si>
  <si>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</si>
  <si>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</si>
  <si>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</si>
  <si>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</si>
  <si>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</si>
  <si>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</si>
  <si>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</si>
  <si>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</si>
  <si>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</si>
  <si>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</si>
  <si>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</si>
  <si>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</si>
  <si>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</si>
  <si>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</si>
  <si>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</si>
  <si>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</si>
  <si>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</si>
  <si>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</si>
  <si>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</si>
  <si>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</si>
  <si>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</si>
  <si>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</si>
  <si>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</si>
  <si>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</si>
  <si>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</si>
  <si>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</si>
  <si>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</si>
  <si>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</si>
  <si>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</si>
  <si>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</si>
  <si>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</si>
  <si>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</si>
  <si>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</si>
  <si>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</si>
  <si>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</si>
  <si>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</si>
  <si>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</si>
  <si>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</si>
  <si>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</si>
  <si>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</si>
  <si>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</si>
  <si>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</si>
  <si>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</si>
  <si>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</si>
  <si>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</si>
  <si>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</si>
  <si>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</si>
  <si>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</si>
  <si>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</si>
  <si>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</si>
  <si>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</si>
  <si>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</si>
  <si>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</si>
  <si>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</si>
  <si>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</si>
  <si>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</si>
  <si>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</si>
  <si>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</si>
  <si>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</si>
  <si>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</si>
  <si>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</si>
  <si>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</si>
  <si>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</si>
  <si>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</si>
  <si>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</si>
  <si>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</si>
  <si>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</si>
  <si>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</si>
  <si>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</si>
  <si>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</si>
  <si>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</si>
  <si>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</si>
  <si>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</si>
  <si>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</si>
  <si>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</si>
  <si>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</si>
  <si>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</si>
  <si>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</si>
  <si>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</si>
  <si>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</si>
  <si>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</si>
  <si>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</si>
  <si>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</si>
  <si>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</si>
  <si>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</si>
  <si>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</si>
  <si>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</si>
  <si>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</si>
  <si>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</si>
  <si>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</si>
  <si>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</si>
  <si>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</si>
  <si>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</si>
  <si>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</si>
  <si>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</si>
  <si>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</si>
  <si>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</si>
  <si>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</si>
  <si>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</si>
  <si>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</si>
  <si>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</si>
  <si>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</si>
  <si>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</si>
  <si>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</si>
  <si>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</si>
  <si>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</si>
  <si>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</si>
  <si>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</si>
  <si>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</si>
  <si>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</si>
  <si>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</si>
  <si>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</si>
  <si>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</si>
  <si>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</si>
  <si>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</si>
  <si>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</si>
  <si>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</si>
  <si>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</si>
  <si>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</si>
  <si>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</si>
  <si>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</si>
  <si>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</si>
  <si>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</si>
  <si>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</si>
  <si>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</si>
  <si>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</si>
  <si>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</si>
  <si>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</si>
  <si>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</si>
  <si>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</si>
  <si>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</si>
  <si>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</si>
  <si>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</si>
  <si>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</si>
  <si>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</si>
  <si>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</si>
  <si>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</si>
  <si>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</si>
  <si>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</si>
  <si>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</si>
  <si>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</si>
  <si>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</si>
  <si>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</si>
  <si>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</si>
  <si>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</si>
  <si>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</si>
  <si>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</si>
  <si>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</si>
  <si>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</si>
  <si>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</si>
  <si>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</si>
  <si>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</si>
  <si>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</si>
  <si>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</si>
  <si>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</si>
  <si>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</si>
  <si>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</si>
  <si>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</si>
  <si>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</si>
  <si>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</si>
  <si>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</si>
  <si>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</si>
  <si>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</si>
  <si>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</si>
  <si>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</si>
  <si>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</si>
  <si>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</si>
  <si>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</si>
  <si>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</si>
  <si>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</si>
  <si>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</si>
  <si>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</si>
  <si>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</si>
  <si>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</si>
  <si>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</si>
  <si>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</si>
  <si>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</si>
  <si>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</si>
  <si>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</si>
  <si>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</si>
  <si>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</si>
  <si>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</si>
  <si>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</si>
  <si>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</si>
  <si>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</si>
  <si>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</si>
  <si>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</si>
  <si>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</si>
  <si>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</si>
  <si>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</si>
  <si>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</si>
  <si>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</si>
  <si>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</si>
  <si>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</si>
  <si>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</si>
  <si>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</si>
  <si>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</si>
  <si>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</si>
  <si>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</si>
  <si>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</si>
  <si>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</si>
  <si>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</si>
  <si>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</si>
  <si>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</si>
  <si>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</si>
  <si>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</si>
  <si>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</si>
  <si>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</si>
  <si>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</si>
  <si>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</si>
  <si>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</si>
  <si>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</si>
  <si>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</si>
  <si>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</si>
  <si>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</si>
  <si>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</si>
  <si>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</si>
  <si>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</si>
  <si>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</si>
  <si>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</si>
  <si>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</si>
  <si>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</si>
  <si>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</si>
  <si>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</si>
  <si>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</si>
  <si>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</si>
  <si>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</si>
  <si>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</si>
  <si>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</si>
  <si>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</si>
  <si>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</si>
  <si>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</si>
  <si>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</si>
  <si>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</si>
  <si>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</si>
  <si>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</si>
  <si>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</si>
  <si>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</si>
  <si>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</si>
  <si>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</si>
  <si>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</si>
  <si>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</si>
  <si>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</si>
  <si>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</si>
  <si>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</si>
  <si>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</si>
  <si>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</si>
  <si>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</si>
  <si>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</si>
  <si>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</si>
  <si>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</si>
  <si>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</si>
  <si>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</si>
  <si>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</si>
  <si>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</si>
  <si>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</si>
  <si>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</si>
  <si>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</si>
  <si>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</si>
  <si>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</si>
  <si>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</si>
  <si>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</si>
  <si>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</si>
  <si>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</si>
  <si>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</si>
  <si>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</si>
  <si>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</si>
  <si>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</si>
  <si>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</si>
  <si>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</si>
  <si>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</si>
  <si>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</si>
  <si>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</si>
  <si>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</si>
  <si>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</si>
  <si>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</si>
  <si>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</si>
  <si>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</si>
  <si>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</si>
  <si>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</si>
  <si>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</si>
  <si>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</si>
  <si>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</si>
  <si>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</si>
  <si>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</si>
  <si>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</si>
  <si>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</si>
  <si>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</si>
  <si>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</si>
  <si>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</si>
  <si>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</si>
  <si>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</si>
  <si>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</si>
  <si>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</si>
  <si>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</si>
  <si>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</si>
  <si>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</si>
  <si>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</si>
  <si>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</si>
  <si>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</si>
  <si>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</si>
  <si>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</si>
  <si>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</si>
  <si>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</si>
  <si>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</si>
  <si>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</si>
  <si>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</si>
  <si>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</si>
  <si>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</si>
  <si>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</si>
  <si>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</si>
  <si>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</si>
  <si>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</si>
  <si>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</si>
  <si>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</si>
  <si>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</si>
  <si>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</si>
  <si>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</si>
  <si>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</si>
  <si>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</si>
  <si>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</si>
  <si>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</si>
  <si>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</si>
  <si>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</si>
  <si>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</si>
  <si>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</si>
  <si>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</si>
  <si>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</si>
  <si>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</si>
  <si>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</si>
  <si>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</si>
  <si>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</si>
  <si>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</si>
  <si>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</si>
  <si>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</si>
  <si>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</si>
  <si>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</si>
  <si>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</si>
  <si>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</si>
  <si>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</si>
  <si>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</si>
  <si>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</si>
  <si>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</si>
  <si>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</si>
  <si>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</si>
  <si>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</si>
  <si>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</si>
  <si>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</si>
  <si>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</si>
  <si>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</si>
  <si>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</si>
  <si>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</si>
  <si>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</si>
  <si>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</si>
  <si>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</si>
  <si>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</si>
  <si>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</si>
  <si>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</si>
  <si>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</si>
  <si>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</si>
  <si>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</si>
  <si>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</si>
  <si>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</si>
  <si>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</si>
  <si>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</si>
  <si>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</si>
  <si>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</si>
  <si>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</si>
  <si>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</si>
  <si>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</si>
  <si>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</si>
  <si>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</si>
  <si>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</si>
  <si>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</si>
  <si>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</si>
  <si>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</si>
  <si>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</si>
  <si>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</si>
  <si>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</si>
  <si>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</si>
  <si>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</si>
  <si>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</si>
  <si>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</si>
  <si>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</si>
  <si>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</si>
  <si>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</si>
  <si>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</si>
  <si>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</si>
  <si>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</si>
  <si>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</si>
  <si>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</si>
  <si>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</si>
  <si>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</si>
  <si>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</si>
  <si>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</si>
  <si>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</si>
  <si>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</si>
  <si>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</si>
  <si>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</si>
  <si>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</si>
  <si>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</si>
  <si>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</si>
  <si>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</si>
  <si>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</si>
  <si>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</si>
  <si>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</si>
  <si>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</si>
  <si>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</si>
  <si>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</si>
  <si>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</si>
  <si>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</si>
  <si>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</si>
  <si>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</si>
  <si>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</si>
  <si>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</si>
  <si>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</si>
  <si>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</si>
  <si>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</si>
  <si>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</si>
  <si>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</si>
  <si>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</si>
  <si>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</si>
  <si>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</si>
  <si>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</si>
  <si>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</si>
  <si>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</si>
  <si>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</si>
  <si>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</si>
  <si>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</si>
  <si>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</si>
  <si>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</si>
  <si>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</si>
  <si>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</si>
  <si>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</si>
  <si>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</si>
  <si>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</si>
  <si>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</si>
  <si>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</si>
  <si>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</si>
  <si>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</si>
  <si>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</si>
  <si>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</si>
  <si>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</si>
  <si>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</si>
  <si>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</si>
  <si>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</si>
  <si>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</si>
  <si>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</si>
  <si>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</si>
  <si>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</si>
  <si>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</si>
  <si>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</si>
  <si>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</si>
  <si>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</si>
  <si>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</si>
  <si>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</si>
  <si>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</si>
  <si>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</si>
  <si>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</si>
  <si>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</si>
  <si>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</si>
  <si>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</si>
  <si>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</si>
  <si>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</si>
  <si>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</si>
  <si>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</si>
  <si>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</si>
  <si>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</si>
  <si>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</si>
  <si>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</si>
  <si>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</si>
  <si>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</si>
  <si>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</si>
  <si>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</si>
  <si>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</si>
  <si>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</si>
  <si>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</si>
  <si>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</si>
  <si>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</si>
  <si>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</si>
  <si>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</si>
  <si>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</si>
  <si>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</si>
  <si>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</si>
  <si>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</si>
  <si>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</si>
  <si>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</si>
  <si>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</si>
  <si>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</si>
  <si>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</si>
  <si>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</si>
  <si>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</si>
  <si>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</si>
  <si>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</si>
  <si>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</si>
  <si>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</si>
  <si>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</si>
  <si>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</si>
  <si>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</si>
  <si>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</si>
  <si>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</si>
  <si>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</si>
  <si>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</si>
  <si>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</si>
  <si>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</si>
  <si>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</si>
  <si>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</si>
  <si>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</si>
  <si>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</si>
  <si>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</si>
  <si>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</si>
  <si>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</si>
  <si>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</si>
  <si>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</si>
  <si>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</si>
  <si>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</si>
  <si>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</si>
  <si>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</si>
  <si>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</si>
  <si>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</si>
  <si>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</si>
  <si>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</si>
  <si>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</si>
  <si>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</si>
  <si>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</si>
  <si>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</si>
  <si>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</si>
  <si>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</si>
  <si>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</si>
  <si>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</si>
  <si>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</si>
  <si>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</si>
  <si>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</si>
  <si>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</si>
  <si>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</si>
  <si>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</si>
  <si>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</si>
  <si>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</si>
  <si>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</si>
  <si>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</si>
  <si>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</si>
  <si>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</si>
  <si>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</si>
  <si>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</si>
  <si>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</si>
  <si>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</si>
  <si>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</si>
  <si>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</si>
  <si>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</si>
  <si>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</si>
  <si>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</si>
  <si>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</si>
  <si>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</si>
  <si>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</si>
  <si>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</si>
  <si>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</si>
  <si>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</si>
  <si>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</si>
  <si>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</si>
  <si>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</si>
  <si>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</si>
  <si>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</si>
  <si>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</si>
  <si>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</si>
  <si>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</si>
  <si>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</si>
  <si>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</si>
  <si>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</si>
  <si>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</si>
  <si>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</si>
  <si>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</si>
  <si>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</si>
  <si>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</si>
  <si>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</si>
  <si>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</si>
  <si>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</si>
  <si>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</si>
  <si>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</si>
  <si>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</si>
  <si>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</si>
  <si>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</si>
  <si>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</si>
  <si>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</si>
  <si>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</si>
  <si>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</si>
  <si>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</si>
  <si>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</si>
  <si>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</si>
  <si>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</si>
  <si>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</si>
  <si>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</si>
  <si>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</si>
  <si>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</si>
  <si>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</si>
  <si>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</si>
  <si>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</si>
  <si>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</si>
  <si>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</si>
  <si>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</si>
  <si>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</si>
  <si>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</si>
  <si>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</si>
  <si>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</si>
  <si>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</si>
  <si>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</si>
  <si>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</si>
  <si>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</si>
  <si>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</si>
  <si>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</si>
  <si>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</si>
  <si>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</si>
  <si>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</si>
  <si>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</si>
  <si>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</si>
  <si>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</si>
  <si>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</si>
  <si>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</si>
  <si>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</si>
  <si>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</si>
  <si>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</si>
  <si>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</si>
  <si>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</si>
  <si>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</si>
  <si>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</si>
  <si>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</si>
  <si>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</si>
  <si>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</si>
  <si>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</si>
  <si>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</si>
  <si>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</si>
  <si>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</si>
  <si>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</si>
  <si>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</si>
  <si>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</si>
  <si>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</si>
  <si>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</si>
  <si>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</si>
  <si>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</si>
  <si>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</si>
  <si>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</si>
  <si>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</si>
  <si>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</si>
  <si>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</si>
  <si>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</si>
  <si>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</si>
  <si>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</si>
  <si>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</si>
  <si>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</si>
  <si>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</si>
  <si>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</si>
  <si>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</si>
  <si>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</si>
  <si>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</si>
  <si>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</si>
  <si>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</si>
  <si>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</si>
  <si>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</si>
  <si>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</si>
  <si>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</si>
  <si>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</si>
  <si>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</si>
  <si>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</si>
  <si>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</si>
  <si>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</si>
  <si>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</si>
  <si>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</si>
  <si>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</si>
  <si>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</si>
  <si>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</si>
  <si>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</si>
  <si>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</si>
  <si>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</si>
  <si>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</si>
  <si>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</si>
  <si>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</si>
  <si>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</si>
  <si>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</si>
  <si>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</si>
  <si>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</si>
  <si>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</si>
  <si>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</si>
  <si>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</si>
  <si>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</si>
  <si>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</si>
  <si>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</si>
  <si>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</si>
  <si>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</si>
  <si>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</si>
  <si>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</si>
  <si>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</si>
  <si>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</si>
  <si>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</si>
  <si>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</si>
  <si>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</si>
  <si>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</si>
  <si>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</si>
  <si>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</si>
  <si>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</si>
  <si>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</si>
  <si>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</si>
  <si>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</si>
  <si>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</si>
  <si>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</si>
  <si>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</si>
  <si>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</si>
  <si>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</si>
  <si>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</si>
  <si>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</si>
  <si>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</si>
  <si>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</si>
  <si>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</si>
  <si>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</si>
  <si>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</si>
  <si>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</si>
  <si>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</si>
  <si>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</si>
  <si>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</si>
  <si>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</si>
  <si>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</si>
  <si>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</si>
  <si>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</si>
  <si>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</si>
  <si>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</si>
  <si>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</si>
  <si>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</si>
  <si>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</si>
  <si>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</si>
  <si>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</si>
  <si>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</si>
  <si>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</si>
  <si>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</si>
  <si>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</si>
  <si>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</si>
  <si>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</si>
  <si>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</si>
  <si>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</si>
  <si>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</si>
  <si>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</si>
  <si>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</si>
  <si>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</si>
  <si>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</si>
  <si>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</si>
  <si>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</si>
  <si>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</si>
  <si>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</si>
  <si>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</si>
  <si>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</si>
  <si>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</si>
  <si>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</si>
  <si>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</si>
  <si>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</si>
  <si>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</si>
  <si>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</si>
  <si>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</si>
  <si>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</si>
  <si>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</si>
  <si>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</si>
  <si>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</si>
  <si>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</si>
  <si>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</si>
  <si>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</si>
  <si>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</si>
  <si>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</si>
  <si>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</si>
  <si>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</si>
  <si>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</si>
  <si>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</si>
  <si>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</si>
  <si>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</si>
  <si>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</si>
  <si>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</si>
  <si>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</si>
  <si>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</si>
  <si>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</si>
  <si>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</si>
  <si>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</si>
  <si>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</si>
  <si>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</si>
  <si>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</si>
  <si>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</si>
  <si>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</si>
  <si>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</si>
  <si>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</si>
  <si>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</si>
  <si>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</si>
  <si>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</si>
  <si>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</si>
  <si>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</si>
  <si>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</si>
  <si>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</si>
  <si>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</si>
  <si>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</si>
  <si>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</si>
  <si>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</si>
  <si>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</si>
  <si>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</si>
  <si>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</si>
  <si>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</si>
  <si>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</si>
  <si>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</si>
  <si>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</si>
  <si>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</si>
  <si>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</si>
  <si>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</si>
  <si>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</si>
  <si>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</si>
  <si>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</si>
  <si>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</si>
  <si>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</si>
  <si>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</si>
  <si>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</si>
  <si>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</si>
  <si>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</si>
  <si>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</si>
  <si>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</si>
  <si>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</si>
  <si>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</si>
  <si>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</si>
  <si>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</si>
  <si>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</si>
  <si>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</si>
  <si>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</si>
  <si>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</si>
  <si>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</si>
  <si>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</si>
  <si>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</si>
  <si>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</si>
  <si>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</si>
  <si>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</si>
  <si>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</si>
  <si>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</si>
  <si>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</si>
  <si>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</si>
  <si>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</si>
  <si>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</si>
  <si>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</si>
  <si>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</si>
  <si>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</si>
  <si>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</si>
  <si>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</si>
  <si>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</si>
  <si>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</si>
  <si>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</si>
  <si>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</si>
  <si>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</si>
  <si>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</si>
  <si>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</si>
  <si>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</si>
  <si>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</si>
  <si>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</si>
  <si>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</si>
  <si>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</si>
  <si>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</si>
  <si>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</si>
  <si>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</si>
  <si>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</si>
  <si>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</si>
  <si>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</si>
  <si>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</si>
  <si>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</si>
  <si>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</si>
  <si>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</si>
  <si>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</si>
  <si>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</si>
  <si>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</si>
  <si>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</si>
  <si>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</si>
  <si>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</si>
  <si>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</si>
  <si>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</si>
  <si>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</si>
  <si>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</si>
  <si>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</si>
  <si>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</si>
  <si>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</si>
  <si>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</si>
  <si>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</si>
  <si>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</si>
  <si>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</si>
  <si>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</si>
  <si>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</si>
  <si>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</si>
  <si>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</si>
  <si>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</si>
  <si>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</si>
  <si>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</si>
  <si>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</si>
  <si>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</si>
  <si>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</si>
  <si>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</si>
  <si>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</si>
  <si>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</si>
  <si>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</si>
  <si>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</si>
  <si>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</si>
  <si>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</si>
  <si>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</si>
  <si>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</si>
  <si>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</si>
  <si>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</si>
  <si>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</si>
  <si>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</si>
  <si>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</si>
  <si>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</si>
  <si>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</si>
  <si>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</si>
  <si>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</si>
  <si>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</si>
  <si>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</si>
  <si>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</si>
  <si>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</si>
  <si>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</si>
  <si>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</si>
  <si>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</si>
  <si>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</si>
  <si>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</si>
  <si>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</si>
  <si>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</si>
  <si>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</si>
  <si>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</si>
  <si>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</si>
  <si>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</si>
  <si>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</si>
  <si>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</si>
  <si>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</si>
  <si>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</si>
  <si>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</si>
  <si>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</si>
  <si>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</si>
  <si>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</si>
  <si>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</si>
  <si>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</si>
  <si>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</si>
  <si>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</si>
  <si>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</si>
  <si>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</si>
  <si>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</si>
  <si>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</si>
  <si>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</si>
  <si>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</si>
  <si>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</si>
  <si>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</si>
  <si>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</si>
  <si>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</si>
  <si>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</si>
  <si>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</si>
  <si>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</si>
  <si>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</si>
  <si>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</si>
  <si>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</si>
  <si>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</si>
  <si>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</si>
  <si>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</si>
  <si>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</si>
  <si>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</si>
  <si>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</si>
  <si>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</si>
  <si>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</si>
  <si>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</si>
  <si>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</si>
  <si>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</si>
  <si>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</si>
  <si>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</si>
  <si>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</si>
  <si>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</si>
  <si>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</si>
  <si>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</si>
  <si>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</si>
  <si>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</si>
  <si>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</si>
  <si>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</si>
  <si>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</si>
  <si>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</si>
  <si>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</si>
  <si>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</si>
  <si>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</si>
  <si>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</si>
  <si>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</si>
  <si>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</si>
  <si>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</si>
  <si>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</si>
  <si>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</si>
  <si>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</si>
  <si>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</si>
  <si>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</si>
  <si>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</si>
  <si>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</si>
  <si>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</si>
  <si>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</si>
  <si>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</si>
  <si>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</si>
  <si>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</si>
  <si>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</si>
  <si>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</si>
  <si>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</si>
  <si>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</si>
  <si>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</si>
  <si>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</si>
  <si>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</si>
  <si>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</si>
  <si>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</si>
  <si>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</si>
  <si>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</si>
  <si>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</si>
  <si>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</si>
  <si>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</si>
  <si>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</si>
  <si>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</si>
  <si>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</si>
  <si>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</si>
  <si>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</si>
  <si>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</si>
  <si>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</si>
  <si>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</si>
  <si>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</si>
  <si>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</si>
  <si>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</si>
  <si>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</si>
  <si>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</si>
  <si>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</si>
  <si>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</si>
  <si>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</si>
  <si>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</si>
  <si>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</si>
  <si>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</si>
  <si>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</si>
  <si>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</si>
  <si>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</si>
  <si>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</si>
  <si>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</si>
  <si>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</si>
  <si>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</si>
  <si>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</si>
  <si>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</si>
  <si>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</si>
  <si>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</si>
  <si>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</si>
  <si>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</si>
  <si>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</si>
  <si>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</si>
  <si>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</si>
  <si>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</si>
  <si>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</si>
  <si>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</si>
  <si>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</si>
  <si>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</si>
  <si>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</si>
  <si>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</si>
  <si>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</si>
  <si>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</si>
  <si>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</si>
  <si>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</si>
  <si>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</si>
  <si>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</si>
  <si>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</si>
  <si>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</si>
  <si>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</si>
  <si>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</si>
  <si>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</si>
  <si>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</si>
  <si>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</si>
  <si>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</si>
  <si>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</si>
  <si>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</si>
  <si>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</si>
  <si>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</si>
  <si>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</si>
  <si>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</si>
  <si>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</si>
  <si>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</si>
  <si>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</si>
  <si>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</si>
  <si>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</si>
  <si>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</si>
  <si>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</si>
  <si>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</si>
  <si>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</si>
  <si>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</si>
  <si>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</si>
  <si>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</si>
  <si>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</si>
  <si>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</si>
  <si>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</si>
  <si>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</si>
  <si>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</si>
  <si>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</si>
  <si>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</si>
  <si>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</si>
  <si>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</si>
  <si>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</si>
  <si>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</si>
  <si>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</si>
  <si>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</si>
  <si>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</si>
  <si>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</si>
  <si>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</si>
  <si>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</si>
  <si>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</si>
  <si>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</si>
  <si>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</si>
  <si>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</si>
  <si>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</si>
  <si>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</si>
  <si>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</si>
  <si>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</si>
  <si>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</si>
  <si>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</si>
  <si>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</si>
  <si>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</si>
  <si>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</si>
  <si>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</si>
  <si>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</si>
  <si>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</si>
  <si>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</si>
  <si>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</si>
  <si>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</si>
  <si>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</si>
  <si>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</si>
  <si>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</si>
  <si>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</si>
  <si>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</si>
  <si>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</si>
  <si>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</si>
  <si>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</si>
  <si>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</si>
  <si>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</si>
  <si>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</si>
  <si>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</si>
  <si>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</si>
  <si>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</si>
  <si>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</si>
  <si>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</si>
  <si>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</si>
  <si>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</si>
  <si>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</si>
  <si>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</si>
  <si>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</si>
  <si>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</si>
  <si>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</si>
  <si>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</si>
  <si>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</si>
  <si>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</si>
  <si>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</si>
  <si>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</si>
  <si>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</si>
  <si>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</si>
  <si>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</si>
  <si>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</si>
  <si>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</si>
  <si>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</si>
  <si>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</si>
  <si>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</si>
  <si>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</si>
  <si>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</si>
  <si>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</si>
  <si>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</si>
  <si>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</si>
  <si>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</si>
  <si>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</si>
  <si>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</si>
  <si>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</si>
  <si>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</si>
  <si>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</si>
  <si>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</si>
  <si>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</si>
  <si>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</si>
  <si>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</si>
  <si>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</si>
  <si>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</si>
  <si>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</si>
  <si>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</si>
  <si>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</si>
  <si>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</si>
  <si>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</si>
  <si>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</si>
  <si>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</si>
  <si>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</si>
  <si>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</si>
  <si>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</si>
  <si>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</si>
  <si>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</si>
  <si>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</si>
  <si>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</si>
  <si>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</si>
  <si>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</si>
  <si>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</si>
  <si>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</si>
  <si>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</si>
  <si>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</si>
  <si>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</si>
  <si>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</si>
  <si>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</si>
  <si>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</si>
  <si>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</si>
  <si>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</si>
  <si>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</si>
  <si>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</si>
  <si>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</si>
  <si>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</si>
  <si>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</si>
  <si>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</si>
  <si>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</si>
  <si>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</si>
  <si>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</si>
  <si>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</si>
  <si>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</si>
  <si>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</si>
  <si>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</si>
  <si>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</si>
  <si>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</si>
  <si>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</si>
  <si>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</si>
  <si>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</si>
  <si>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</si>
  <si>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</si>
  <si>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</si>
  <si>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</si>
  <si>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</si>
  <si>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</si>
  <si>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</si>
  <si>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</si>
  <si>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</si>
  <si>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</si>
  <si>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</si>
  <si>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</si>
  <si>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</si>
  <si>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</si>
  <si>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</si>
  <si>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</si>
  <si>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</si>
  <si>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</si>
  <si>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</si>
  <si>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</si>
  <si>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</si>
  <si>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</si>
  <si>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</si>
  <si>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</si>
  <si>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</si>
  <si>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</si>
  <si>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</si>
  <si>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</si>
  <si>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</si>
  <si>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</si>
  <si>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</si>
  <si>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</si>
  <si>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</si>
  <si>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</si>
  <si>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</si>
  <si>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</si>
  <si>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</si>
  <si>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</si>
  <si>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</si>
  <si>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</si>
  <si>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</si>
  <si>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</si>
  <si>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</si>
  <si>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</si>
  <si>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</si>
  <si>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</si>
  <si>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</si>
  <si>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</si>
  <si>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</si>
  <si>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</si>
  <si>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</si>
  <si>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</si>
  <si>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</si>
  <si>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</si>
  <si>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</si>
  <si>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</si>
  <si>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</si>
  <si>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</si>
  <si>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</si>
  <si>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</si>
  <si>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</si>
  <si>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</si>
  <si>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</si>
  <si>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</si>
  <si>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</si>
  <si>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</si>
  <si>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</si>
  <si>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</si>
  <si>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</si>
  <si>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</si>
  <si>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</si>
  <si>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</si>
  <si>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</si>
  <si>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</si>
  <si>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</si>
  <si>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</si>
  <si>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</si>
  <si>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</si>
  <si>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</si>
  <si>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</si>
  <si>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</si>
  <si>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</si>
  <si>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</si>
  <si>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</si>
  <si>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</si>
  <si>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</si>
  <si>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</si>
  <si>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</si>
  <si>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</si>
  <si>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</si>
  <si>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</si>
  <si>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</si>
  <si>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</si>
  <si>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</si>
  <si>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</si>
  <si>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</si>
  <si>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</si>
  <si>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</si>
  <si>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</si>
  <si>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</si>
  <si>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</si>
  <si>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</si>
  <si>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</si>
  <si>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</si>
  <si>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</si>
  <si>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</si>
  <si>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</si>
  <si>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</si>
  <si>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</si>
  <si>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</si>
  <si>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</si>
  <si>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</si>
  <si>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</si>
  <si>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</si>
  <si>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</si>
  <si>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</si>
  <si>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</si>
  <si>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</si>
  <si>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</si>
  <si>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</si>
  <si>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</si>
  <si>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</si>
  <si>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</si>
  <si>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</si>
  <si>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</si>
  <si>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</si>
  <si>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</si>
  <si>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</si>
  <si>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</si>
  <si>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</si>
  <si>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</si>
  <si>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</si>
  <si>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</si>
  <si>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</si>
  <si>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</si>
  <si>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</si>
  <si>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</si>
  <si>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</si>
  <si>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</si>
  <si>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</si>
  <si>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</si>
  <si>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</si>
  <si>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</si>
  <si>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</si>
  <si>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</si>
  <si>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</si>
  <si>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</si>
  <si>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</si>
  <si>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</si>
  <si>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</si>
  <si>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</si>
  <si>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</si>
  <si>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</si>
  <si>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</si>
  <si>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</si>
  <si>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</si>
  <si>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</si>
  <si>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</si>
  <si>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</si>
  <si>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</si>
  <si>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</si>
  <si>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</si>
  <si>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</si>
  <si>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</si>
  <si>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</si>
  <si>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</si>
  <si>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</si>
  <si>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</si>
  <si>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</si>
  <si>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</si>
  <si>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</si>
  <si>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</si>
  <si>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</si>
  <si>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</si>
  <si>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</si>
  <si>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</si>
  <si>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</si>
  <si>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</si>
  <si>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</si>
  <si>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</si>
  <si>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</si>
  <si>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</si>
  <si>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</si>
  <si>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</si>
  <si>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</si>
  <si>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</si>
  <si>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</si>
  <si>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</si>
  <si>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</si>
  <si>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</si>
  <si>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</si>
  <si>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</si>
  <si>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</si>
  <si>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</si>
  <si>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</si>
  <si>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</si>
  <si>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</si>
  <si>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</si>
  <si>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</si>
  <si>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</si>
  <si>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</si>
  <si>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</si>
  <si>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</si>
  <si>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</si>
  <si>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</si>
  <si>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</si>
  <si>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</si>
  <si>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</si>
  <si>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</si>
  <si>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</si>
  <si>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</si>
  <si>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</si>
  <si>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</si>
  <si>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</si>
  <si>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</si>
  <si>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</si>
  <si>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</si>
  <si>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</si>
  <si>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</si>
  <si>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</si>
  <si>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</si>
  <si>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</si>
  <si>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</si>
  <si>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</si>
  <si>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</si>
  <si>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</si>
  <si>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</si>
  <si>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</si>
  <si>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</si>
  <si>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</si>
  <si>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</si>
  <si>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</si>
  <si>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</si>
  <si>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</si>
  <si>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</si>
  <si>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</si>
  <si>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</si>
  <si>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</si>
  <si>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</si>
  <si>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</si>
  <si>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</si>
  <si>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</si>
  <si>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</si>
  <si>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</si>
  <si>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</si>
  <si>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</si>
  <si>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</si>
  <si>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</si>
  <si>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</si>
  <si>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</si>
  <si>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</si>
  <si>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</si>
  <si>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</si>
  <si>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</si>
  <si>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</si>
  <si>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</si>
  <si>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</si>
  <si>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</si>
  <si>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</si>
  <si>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</si>
  <si>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</si>
  <si>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</si>
  <si>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</si>
  <si>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</si>
  <si>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</si>
  <si>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</si>
  <si>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</si>
  <si>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</si>
  <si>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</si>
  <si>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</si>
  <si>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</si>
  <si>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</si>
  <si>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</si>
  <si>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</si>
  <si>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</si>
  <si>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</si>
  <si>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</si>
  <si>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</si>
  <si>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</si>
  <si>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</si>
  <si>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</si>
  <si>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</si>
  <si>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</si>
  <si>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</si>
  <si>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</si>
  <si>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</si>
  <si>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</si>
  <si>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</si>
  <si>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</si>
  <si>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</si>
  <si>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</si>
  <si>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</si>
  <si>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</si>
  <si>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</si>
  <si>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</si>
  <si>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</si>
  <si>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</si>
  <si>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</si>
  <si>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</si>
  <si>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</si>
  <si>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</si>
  <si>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</si>
  <si>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</si>
  <si>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</si>
  <si>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</si>
  <si>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</si>
  <si>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</si>
  <si>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</si>
  <si>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</si>
  <si>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</si>
  <si>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</si>
  <si>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</si>
  <si>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</si>
  <si>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</si>
  <si>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</si>
  <si>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</si>
  <si>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</si>
  <si>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</si>
  <si>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</si>
  <si>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</si>
  <si>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</si>
  <si>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</si>
  <si>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</si>
  <si>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</si>
  <si>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</si>
  <si>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</si>
  <si>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</si>
  <si>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</si>
  <si>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</si>
  <si>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</si>
  <si>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</si>
  <si>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</si>
  <si>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</si>
  <si>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</si>
  <si>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</si>
  <si>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</si>
  <si>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</si>
  <si>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</si>
  <si>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</si>
  <si>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</si>
  <si>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</si>
  <si>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</si>
  <si>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</si>
  <si>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</si>
  <si>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</si>
  <si>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</si>
  <si>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</si>
  <si>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</si>
  <si>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</si>
  <si>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</si>
  <si>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</si>
  <si>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</si>
  <si>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</si>
  <si>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</si>
  <si>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</si>
  <si>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</si>
  <si>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</si>
  <si>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</si>
  <si>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</si>
  <si>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</si>
  <si>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</si>
  <si>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</si>
  <si>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</si>
  <si>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</si>
  <si>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</si>
  <si>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</si>
  <si>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</si>
  <si>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</si>
  <si>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</si>
  <si>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</si>
  <si>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</si>
  <si>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</si>
  <si>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</si>
  <si>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</si>
  <si>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</si>
  <si>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</si>
  <si>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</si>
  <si>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</si>
  <si>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</si>
  <si>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</si>
  <si>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</si>
  <si>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</si>
  <si>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</si>
  <si>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</si>
  <si>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</si>
  <si>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</si>
  <si>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</si>
  <si>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</si>
  <si>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</si>
  <si>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</si>
  <si>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</si>
  <si>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</si>
  <si>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</si>
  <si>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</si>
  <si>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</si>
  <si>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</si>
  <si>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</si>
  <si>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</si>
  <si>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</si>
  <si>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</si>
  <si>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</si>
  <si>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</si>
  <si>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</si>
  <si>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</si>
  <si>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</si>
  <si>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</si>
  <si>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</si>
  <si>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</si>
  <si>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</si>
  <si>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</si>
  <si>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</si>
  <si>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</si>
  <si>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</si>
  <si>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</si>
  <si>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</si>
  <si>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</si>
  <si>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</si>
  <si>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</si>
  <si>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</si>
  <si>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</si>
  <si>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</si>
  <si>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</si>
  <si>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</si>
  <si>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</si>
  <si>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</si>
  <si>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</si>
  <si>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</si>
  <si>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</si>
  <si>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</si>
  <si>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</si>
  <si>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</si>
  <si>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</si>
  <si>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</si>
  <si>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</si>
  <si>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</si>
  <si>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</si>
  <si>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</si>
  <si>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</si>
  <si>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</si>
  <si>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</si>
  <si>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</si>
  <si>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</si>
  <si>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</si>
  <si>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</si>
  <si>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</si>
  <si>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</si>
  <si>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</si>
  <si>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</si>
  <si>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</si>
  <si>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</si>
  <si>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</si>
  <si>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</si>
  <si>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</si>
  <si>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</si>
  <si>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</si>
  <si>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</si>
  <si>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</si>
  <si>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</si>
  <si>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</si>
  <si>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</si>
  <si>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</si>
  <si>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</si>
  <si>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</si>
  <si>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</si>
  <si>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</si>
  <si>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</si>
  <si>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</si>
  <si>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</si>
  <si>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</si>
  <si>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</si>
  <si>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</si>
  <si>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</si>
  <si>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</si>
  <si>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</si>
  <si>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</si>
  <si>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</si>
  <si>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</si>
  <si>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</si>
  <si>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</si>
  <si>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</si>
  <si>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</si>
  <si>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</si>
  <si>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</si>
  <si>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</si>
  <si>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</si>
  <si>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</si>
  <si>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</si>
  <si>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</si>
  <si>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</si>
  <si>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</si>
  <si>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</si>
  <si>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</si>
  <si>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</si>
  <si>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</si>
  <si>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</si>
  <si>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</si>
  <si>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</si>
  <si>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</si>
  <si>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</si>
  <si>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</si>
  <si>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</si>
  <si>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</si>
  <si>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</si>
  <si>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</si>
  <si>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</si>
  <si>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</si>
  <si>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</si>
  <si>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</si>
  <si>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</si>
  <si>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</si>
  <si>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</si>
  <si>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</si>
  <si>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</si>
  <si>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</si>
  <si>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</si>
  <si>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</si>
  <si>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</si>
  <si>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</si>
  <si>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</si>
  <si>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</si>
  <si>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</si>
  <si>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</si>
  <si>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</si>
  <si>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</si>
  <si>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</si>
  <si>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</si>
  <si>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</si>
  <si>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</si>
  <si>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</si>
  <si>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</si>
  <si>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</si>
  <si>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</si>
  <si>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</si>
  <si>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</si>
  <si>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</si>
  <si>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</si>
  <si>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</si>
  <si>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</si>
  <si>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</si>
  <si>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</si>
  <si>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</si>
  <si>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</si>
  <si>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</si>
  <si>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</si>
  <si>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</si>
  <si>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</si>
  <si>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</si>
  <si>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</si>
  <si>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</si>
  <si>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</si>
  <si>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</si>
  <si>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</si>
  <si>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</si>
  <si>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</si>
  <si>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</si>
  <si>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</si>
  <si>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</si>
  <si>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</si>
  <si>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</si>
  <si>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</si>
  <si>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</si>
  <si>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</si>
  <si>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</si>
  <si>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</si>
  <si>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</si>
  <si>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</si>
  <si>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</si>
  <si>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</si>
  <si>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</si>
  <si>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</si>
  <si>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</si>
  <si>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</si>
  <si>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</si>
  <si>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</si>
  <si>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</si>
  <si>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</si>
  <si>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</si>
  <si>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</si>
  <si>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</si>
  <si>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</si>
  <si>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</si>
  <si>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</si>
  <si>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</si>
  <si>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</si>
  <si>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</si>
  <si>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</si>
  <si>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</si>
  <si>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</si>
  <si>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</si>
  <si>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</si>
  <si>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</si>
  <si>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</si>
  <si>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</si>
  <si>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</si>
  <si>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</si>
  <si>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</si>
  <si>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</si>
  <si>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</si>
  <si>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</si>
  <si>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</si>
  <si>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</si>
  <si>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</si>
  <si>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</si>
  <si>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</si>
  <si>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</si>
  <si>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</si>
  <si>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</si>
  <si>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</si>
  <si>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</si>
  <si>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</si>
  <si>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</si>
  <si>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</si>
  <si>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</si>
  <si>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</si>
  <si>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</si>
  <si>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</si>
  <si>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</si>
  <si>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</si>
  <si>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</si>
  <si>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</si>
  <si>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</si>
  <si>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</si>
  <si>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</si>
  <si>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</si>
  <si>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</si>
  <si>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</si>
  <si>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</si>
  <si>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</si>
  <si>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</si>
  <si>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</si>
  <si>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</si>
  <si>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</si>
  <si>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</si>
  <si>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</si>
  <si>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</si>
  <si>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</si>
  <si>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</si>
  <si>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</si>
  <si>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</si>
  <si>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</si>
  <si>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</si>
  <si>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</si>
  <si>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</si>
  <si>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</si>
  <si>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</si>
  <si>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</si>
  <si>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</si>
  <si>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</si>
  <si>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</si>
  <si>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</si>
  <si>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</si>
  <si>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</si>
  <si>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</si>
  <si>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</si>
  <si>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</si>
  <si>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</si>
  <si>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</si>
  <si>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</si>
  <si>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</si>
  <si>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</si>
  <si>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</si>
  <si>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</si>
  <si>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</si>
  <si>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</si>
  <si>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</si>
  <si>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</si>
  <si>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</si>
  <si>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</si>
  <si>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</si>
  <si>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</si>
  <si>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</si>
  <si>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</si>
  <si>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</si>
  <si>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</si>
  <si>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</si>
  <si>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</si>
  <si>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</si>
  <si>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</si>
  <si>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</si>
  <si>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</si>
  <si>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</si>
  <si>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</si>
  <si>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</si>
  <si>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</si>
  <si>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</si>
  <si>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</si>
  <si>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</si>
  <si>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</si>
  <si>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</si>
  <si>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</si>
  <si>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</si>
  <si>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</si>
  <si>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</si>
  <si>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</si>
  <si>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</si>
  <si>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</si>
  <si>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</si>
  <si>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</si>
  <si>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</si>
  <si>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</si>
  <si>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</si>
  <si>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</si>
  <si>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</si>
  <si>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</si>
  <si>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</si>
  <si>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</si>
  <si>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</si>
  <si>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</si>
  <si>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</si>
  <si>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</si>
  <si>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</si>
  <si>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</si>
  <si>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</si>
  <si>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</si>
  <si>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</si>
  <si>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</si>
  <si>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</si>
  <si>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</si>
  <si>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</si>
  <si>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</si>
  <si>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</si>
  <si>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</si>
  <si>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</si>
  <si>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</si>
  <si>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</si>
  <si>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</si>
  <si>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</si>
  <si>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</si>
  <si>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</si>
  <si>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</si>
  <si>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</si>
  <si>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</si>
  <si>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</si>
  <si>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</si>
  <si>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</si>
  <si>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</si>
  <si>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</si>
  <si>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</si>
  <si>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</si>
  <si>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</si>
  <si>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</si>
  <si>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</si>
  <si>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</si>
  <si>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</si>
  <si>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</si>
  <si>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</si>
  <si>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</si>
  <si>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</si>
  <si>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</si>
  <si>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</si>
  <si>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</si>
  <si>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</si>
  <si>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</si>
  <si>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</si>
  <si>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</si>
  <si>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</si>
  <si>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</si>
  <si>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</si>
  <si>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</si>
  <si>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</si>
  <si>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</si>
  <si>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</si>
  <si>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</si>
  <si>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</si>
  <si>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</si>
  <si>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</si>
  <si>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</si>
  <si>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</si>
  <si>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</si>
  <si>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</si>
  <si>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</si>
  <si>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</si>
  <si>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</si>
  <si>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</si>
  <si>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</si>
  <si>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</si>
  <si>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</si>
  <si>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</si>
  <si>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</si>
  <si>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</si>
  <si>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</si>
  <si>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</si>
  <si>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</si>
  <si>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</si>
  <si>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</si>
  <si>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</si>
  <si>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</si>
  <si>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</si>
  <si>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</si>
  <si>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</si>
  <si>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</si>
  <si>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</si>
  <si>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</si>
  <si>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</si>
  <si>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</si>
  <si>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</si>
  <si>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</si>
  <si>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</si>
  <si>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</si>
  <si>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</si>
  <si>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</si>
  <si>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</si>
  <si>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</si>
  <si>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</si>
  <si>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</si>
  <si>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</si>
  <si>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</si>
  <si>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</si>
  <si>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</si>
  <si>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</si>
  <si>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</si>
  <si>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</si>
  <si>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</si>
  <si>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</si>
  <si>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</si>
  <si>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</si>
  <si>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</si>
  <si>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</si>
  <si>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</si>
  <si>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</si>
  <si>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</si>
  <si>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</si>
  <si>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</si>
  <si>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</si>
  <si>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</si>
  <si>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</si>
  <si>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</si>
  <si>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</si>
  <si>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</si>
  <si>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</si>
  <si>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</si>
  <si>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</si>
  <si>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</si>
  <si>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</si>
  <si>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</si>
  <si>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</si>
  <si>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</si>
  <si>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</si>
  <si>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</si>
  <si>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</si>
  <si>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</si>
  <si>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</si>
  <si>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</si>
  <si>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</si>
  <si>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</si>
  <si>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</si>
  <si>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</si>
  <si>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</si>
  <si>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</si>
  <si>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</si>
  <si>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</si>
  <si>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</si>
  <si>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</si>
  <si>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</si>
  <si>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</si>
  <si>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</si>
  <si>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</si>
  <si>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</si>
  <si>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</si>
  <si>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</si>
  <si>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</si>
  <si>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</si>
  <si>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</si>
  <si>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</si>
  <si>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</si>
  <si>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</si>
  <si>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</si>
  <si>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</si>
  <si>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</si>
  <si>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</si>
  <si>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</si>
  <si>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</si>
  <si>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</si>
  <si>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</si>
  <si>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</si>
  <si>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</si>
  <si>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</si>
  <si>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</si>
  <si>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</si>
  <si>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</si>
  <si>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</si>
  <si>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</si>
  <si>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</si>
  <si>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</si>
  <si>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</si>
  <si>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</si>
  <si>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</si>
  <si>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</si>
  <si>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</si>
  <si>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</si>
  <si>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</si>
  <si>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</si>
  <si>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</si>
  <si>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</si>
  <si>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</si>
  <si>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</si>
  <si>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</si>
  <si>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</si>
  <si>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</si>
  <si>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</si>
  <si>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</si>
  <si>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</si>
  <si>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</si>
  <si>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</si>
  <si>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</si>
  <si>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</si>
  <si>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</si>
  <si>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</si>
  <si>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</si>
  <si>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</si>
  <si>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</si>
  <si>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</si>
  <si>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</si>
  <si>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</si>
  <si>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</si>
  <si>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</si>
  <si>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</si>
  <si>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</si>
  <si>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</si>
  <si>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</si>
  <si>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</si>
  <si>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</si>
  <si>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</si>
  <si>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</si>
  <si>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</si>
  <si>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</si>
  <si>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</si>
  <si>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</si>
  <si>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</si>
  <si>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</si>
  <si>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</si>
  <si>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</si>
  <si>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</si>
  <si>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</si>
  <si>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</si>
  <si>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</si>
  <si>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</si>
  <si>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</si>
  <si>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</si>
  <si>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</si>
  <si>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</si>
  <si>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</si>
  <si>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</si>
  <si>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</si>
  <si>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</si>
  <si>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</si>
  <si>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</si>
  <si>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</si>
  <si>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</si>
  <si>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</si>
  <si>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</si>
  <si>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</si>
  <si>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</si>
  <si>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</si>
  <si>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</si>
  <si>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</si>
  <si>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</si>
  <si>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</si>
  <si>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</si>
  <si>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</si>
  <si>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</si>
  <si>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</si>
  <si>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</si>
  <si>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</si>
  <si>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</si>
  <si>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</si>
  <si>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</si>
  <si>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</si>
  <si>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</si>
  <si>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</si>
  <si>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</si>
  <si>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</si>
  <si>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</si>
  <si>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</si>
  <si>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</si>
  <si>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</si>
  <si>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</si>
  <si>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</si>
  <si>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</si>
  <si>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</si>
  <si>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</si>
  <si>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</si>
  <si>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</si>
  <si>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</si>
  <si>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</si>
  <si>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</si>
  <si>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</si>
  <si>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</si>
  <si>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</si>
  <si>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</si>
  <si>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</si>
  <si>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</si>
  <si>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</si>
  <si>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</si>
  <si>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</si>
  <si>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</si>
  <si>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</si>
  <si>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</si>
  <si>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</si>
  <si>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</si>
  <si>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</si>
  <si>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</si>
  <si>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</si>
  <si>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</si>
  <si>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</si>
  <si>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</si>
  <si>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</si>
  <si>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</si>
  <si>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</si>
  <si>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</si>
  <si>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</si>
  <si>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</si>
  <si>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</si>
  <si>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</si>
  <si>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</si>
  <si>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</si>
  <si>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</si>
  <si>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</si>
  <si>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</si>
  <si>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</si>
  <si>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</si>
  <si>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</si>
  <si>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</si>
  <si>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</si>
  <si>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</si>
  <si>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</si>
  <si>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</si>
  <si>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</si>
  <si>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</si>
  <si>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</si>
  <si>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</si>
  <si>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</si>
  <si>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</si>
  <si>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</si>
  <si>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</si>
  <si>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</si>
  <si>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</si>
  <si>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</si>
  <si>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</si>
  <si>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</si>
  <si>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</si>
  <si>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</si>
  <si>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</si>
  <si>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</si>
  <si>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</si>
  <si>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</si>
  <si>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</si>
  <si>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</si>
  <si>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</si>
  <si>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</si>
  <si>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</si>
  <si>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</si>
  <si>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</si>
  <si>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</si>
  <si>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</si>
  <si>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</si>
  <si>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</si>
  <si>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</si>
  <si>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</si>
  <si>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</si>
  <si>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</si>
  <si>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</si>
  <si>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</si>
  <si>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</si>
  <si>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</si>
  <si>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</si>
  <si>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</si>
  <si>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</si>
  <si>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</si>
  <si>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</si>
  <si>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</si>
  <si>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</si>
  <si>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</si>
  <si>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</si>
  <si>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</si>
  <si>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</si>
  <si>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</si>
  <si>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</si>
  <si>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</si>
  <si>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</si>
  <si>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</si>
  <si>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</si>
  <si>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</si>
  <si>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</si>
  <si>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</si>
  <si>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</si>
  <si>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</si>
  <si>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</si>
  <si>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</si>
  <si>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</si>
  <si>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</si>
  <si>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</si>
  <si>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</si>
  <si>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</si>
  <si>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</si>
  <si>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</si>
  <si>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</si>
  <si>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</si>
  <si>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</si>
  <si>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</si>
  <si>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</si>
  <si>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</si>
  <si>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</si>
  <si>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</si>
  <si>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</si>
  <si>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</si>
  <si>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</si>
  <si>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</si>
  <si>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</si>
  <si>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</si>
  <si>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</si>
  <si>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</si>
  <si>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</si>
  <si>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</si>
  <si>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</si>
  <si>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</si>
  <si>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</si>
  <si>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</si>
  <si>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</si>
  <si>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</si>
  <si>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</si>
  <si>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</si>
  <si>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</si>
  <si>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</si>
  <si>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</si>
  <si>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</si>
  <si>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</si>
  <si>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</si>
  <si>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</si>
  <si>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</si>
  <si>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</si>
  <si>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</si>
  <si>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</si>
  <si>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</si>
  <si>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</si>
  <si>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</si>
  <si>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</si>
  <si>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</si>
  <si>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</si>
  <si>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</si>
  <si>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</si>
  <si>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</si>
  <si>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</si>
  <si>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</si>
  <si>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</si>
  <si>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</si>
  <si>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</si>
  <si>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</si>
  <si>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</si>
  <si>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</si>
  <si>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</si>
  <si>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</si>
  <si>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</si>
  <si>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</si>
  <si>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</si>
  <si>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</si>
  <si>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</si>
  <si>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</si>
  <si>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</si>
  <si>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</si>
  <si>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</si>
  <si>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</si>
  <si>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</si>
  <si>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</si>
  <si>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</si>
  <si>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</si>
  <si>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</si>
  <si>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</si>
  <si>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</si>
  <si>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</si>
  <si>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</si>
  <si>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</si>
  <si>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</si>
  <si>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</si>
  <si>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</si>
  <si>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</si>
  <si>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</si>
  <si>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</si>
  <si>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</si>
  <si>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</si>
  <si>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</si>
  <si>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</si>
  <si>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</si>
  <si>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</si>
  <si>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</si>
  <si>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</si>
  <si>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</si>
  <si>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</si>
  <si>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</si>
  <si>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</si>
  <si>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</si>
  <si>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</si>
  <si>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</si>
  <si>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</si>
  <si>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</si>
  <si>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</si>
  <si>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</si>
  <si>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</si>
  <si>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</si>
  <si>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</si>
  <si>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</si>
  <si>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</si>
  <si>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</si>
  <si>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</si>
  <si>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</si>
  <si>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</si>
  <si>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</si>
  <si>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</si>
  <si>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</si>
  <si>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</si>
  <si>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</si>
  <si>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</si>
  <si>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</si>
  <si>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</si>
  <si>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</si>
  <si>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</si>
  <si>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</si>
  <si>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</si>
  <si>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</si>
  <si>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</si>
  <si>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</si>
  <si>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</si>
  <si>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</si>
  <si>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</si>
  <si>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</si>
  <si>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</si>
  <si>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</si>
  <si>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</si>
  <si>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</si>
  <si>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</si>
  <si>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</si>
  <si>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</si>
  <si>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</si>
  <si>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</si>
  <si>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</si>
  <si>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</si>
  <si>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</si>
  <si>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</si>
  <si>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</si>
  <si>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</si>
  <si>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</si>
  <si>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</si>
  <si>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</si>
  <si>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</si>
  <si>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</si>
  <si>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</si>
  <si>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</si>
  <si>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</si>
  <si>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</si>
  <si>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</si>
  <si>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</si>
  <si>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</si>
  <si>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</si>
  <si>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</si>
  <si>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</si>
  <si>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</si>
  <si>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</si>
  <si>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</si>
  <si>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</si>
  <si>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</si>
  <si>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</si>
  <si>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</si>
  <si>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</si>
  <si>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</si>
  <si>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</si>
  <si>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</si>
  <si>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</si>
  <si>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</si>
  <si>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</si>
  <si>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</si>
  <si>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</si>
  <si>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</si>
  <si>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</si>
  <si>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</si>
  <si>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</si>
  <si>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</si>
  <si>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</si>
  <si>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</si>
  <si>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</si>
  <si>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</si>
  <si>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</si>
  <si>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</si>
  <si>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</si>
  <si>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</si>
  <si>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</si>
  <si>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</si>
  <si>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</si>
  <si>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</si>
  <si>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</si>
  <si>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</si>
  <si>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</si>
  <si>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</si>
  <si>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</si>
  <si>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</si>
  <si>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</si>
  <si>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</si>
  <si>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</si>
  <si>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</si>
  <si>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</si>
  <si>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</si>
  <si>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</si>
  <si>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</si>
  <si>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</si>
  <si>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</si>
  <si>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</si>
  <si>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</si>
  <si>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</si>
  <si>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</si>
  <si>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</si>
  <si>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</si>
  <si>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</si>
  <si>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</si>
  <si>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</si>
  <si>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</si>
  <si>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</si>
  <si>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</si>
  <si>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</si>
  <si>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</si>
  <si>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</si>
  <si>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</si>
  <si>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</si>
  <si>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</si>
  <si>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</si>
  <si>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</si>
  <si>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</si>
  <si>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</si>
  <si>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</si>
  <si>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</si>
  <si>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</si>
  <si>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</si>
  <si>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</si>
  <si>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</si>
  <si>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</si>
  <si>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</si>
  <si>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</si>
  <si>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</si>
  <si>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</si>
  <si>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</si>
  <si>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</si>
  <si>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</si>
  <si>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</si>
  <si>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</si>
  <si>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</si>
  <si>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</si>
  <si>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</si>
  <si>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</si>
  <si>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</si>
  <si>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</si>
  <si>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</si>
  <si>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</si>
  <si>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</si>
  <si>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</si>
  <si>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</si>
  <si>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</si>
  <si>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</si>
  <si>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</si>
  <si>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</si>
  <si>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</si>
  <si>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</si>
  <si>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</si>
  <si>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</si>
  <si>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</si>
  <si>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</si>
  <si>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</si>
  <si>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</si>
  <si>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</si>
  <si>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</si>
  <si>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</si>
  <si>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</si>
  <si>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</si>
  <si>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</si>
  <si>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</si>
  <si>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</si>
  <si>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</si>
  <si>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</si>
  <si>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</si>
  <si>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</si>
  <si>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</si>
  <si>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</si>
  <si>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</si>
  <si>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</si>
  <si>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</si>
  <si>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</si>
  <si>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</si>
  <si>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</si>
  <si>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</si>
  <si>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</si>
  <si>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</si>
  <si>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</si>
  <si>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</si>
  <si>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</si>
  <si>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</si>
  <si>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</si>
  <si>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</si>
  <si>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</si>
  <si>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</si>
  <si>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</si>
  <si>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</si>
  <si>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</si>
  <si>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</si>
  <si>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</si>
  <si>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</si>
  <si>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</si>
  <si>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</si>
  <si>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</si>
  <si>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</si>
  <si>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</si>
  <si>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</si>
  <si>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</si>
  <si>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</si>
  <si>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</si>
  <si>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</si>
  <si>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</si>
  <si>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</si>
  <si>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</si>
  <si>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</si>
  <si>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</si>
  <si>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</si>
  <si>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</si>
  <si>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</si>
  <si>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</si>
  <si>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</si>
  <si>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</si>
  <si>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</si>
  <si>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</si>
  <si>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</si>
  <si>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</si>
  <si>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</si>
  <si>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</si>
  <si>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</si>
  <si>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</si>
  <si>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</si>
  <si>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</si>
  <si>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</si>
  <si>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</si>
  <si>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</si>
  <si>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</si>
  <si>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</si>
  <si>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</si>
  <si>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</si>
  <si>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</si>
  <si>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</si>
  <si>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</si>
  <si>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</si>
  <si>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</si>
  <si>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</si>
  <si>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</si>
  <si>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</si>
  <si>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</si>
  <si>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</si>
  <si>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</si>
  <si>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</si>
  <si>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</si>
  <si>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</si>
  <si>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</si>
  <si>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</si>
  <si>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</si>
  <si>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</si>
  <si>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</si>
  <si>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</si>
  <si>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</si>
  <si>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</si>
  <si>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</si>
  <si>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</si>
  <si>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</si>
  <si>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</si>
  <si>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</si>
  <si>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</si>
  <si>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</si>
  <si>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</si>
  <si>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</si>
  <si>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</si>
  <si>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</si>
  <si>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</si>
  <si>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</si>
  <si>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</si>
  <si>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</si>
  <si>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</si>
  <si>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</si>
  <si>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</si>
  <si>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</si>
  <si>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</si>
  <si>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</si>
  <si>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</si>
  <si>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</si>
  <si>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</si>
  <si>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</si>
  <si>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</si>
  <si>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</si>
  <si>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</si>
  <si>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</si>
  <si>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</si>
  <si>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</si>
  <si>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</si>
  <si>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</si>
  <si>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</si>
  <si>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</si>
  <si>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</si>
  <si>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</si>
  <si>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</si>
  <si>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</si>
  <si>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</si>
  <si>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</si>
  <si>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</si>
  <si>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</si>
  <si>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</si>
  <si>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</si>
  <si>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</si>
  <si>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</si>
  <si>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</si>
  <si>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</si>
  <si>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</si>
  <si>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</si>
  <si>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</si>
  <si>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</si>
  <si>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</si>
  <si>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</si>
  <si>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</si>
  <si>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</si>
  <si>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</si>
  <si>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</si>
  <si>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</si>
  <si>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</si>
  <si>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</si>
  <si>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</si>
  <si>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</si>
  <si>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</si>
  <si>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</si>
  <si>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</si>
  <si>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</si>
  <si>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</si>
  <si>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</si>
  <si>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</si>
  <si>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</si>
  <si>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</si>
  <si>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</si>
  <si>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</si>
  <si>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</si>
  <si>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</si>
  <si>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</si>
  <si>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</si>
  <si>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</si>
  <si>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</si>
  <si>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</si>
  <si>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</si>
  <si>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</si>
  <si>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</si>
  <si>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</si>
  <si>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</si>
  <si>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</si>
  <si>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</si>
  <si>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</si>
  <si>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</si>
  <si>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</si>
  <si>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</si>
  <si>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</si>
  <si>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</si>
  <si>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</si>
  <si>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</si>
  <si>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</si>
  <si>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</si>
  <si>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</si>
  <si>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</si>
  <si>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</si>
  <si>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</si>
  <si>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</si>
  <si>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</si>
  <si>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</si>
  <si>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</si>
  <si>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</si>
  <si>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</si>
  <si>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</si>
  <si>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</si>
  <si>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</si>
  <si>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</si>
  <si>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</si>
  <si>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</si>
  <si>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</si>
  <si>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</si>
  <si>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</si>
  <si>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</si>
  <si>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</si>
  <si>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</si>
  <si>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</si>
  <si>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</si>
  <si>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</si>
  <si>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</si>
  <si>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</si>
  <si>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</si>
  <si>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</si>
  <si>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</si>
  <si>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</si>
  <si>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</si>
  <si>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</si>
  <si>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</si>
  <si>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</si>
  <si>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</si>
  <si>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</si>
  <si>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</si>
  <si>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</si>
  <si>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</si>
  <si>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</si>
  <si>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</si>
  <si>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</si>
  <si>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</si>
  <si>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</si>
  <si>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</si>
  <si>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</si>
  <si>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</si>
  <si>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</si>
  <si>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</si>
  <si>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</si>
  <si>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</si>
  <si>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</si>
  <si>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</si>
  <si>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</si>
  <si>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</si>
  <si>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</si>
  <si>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</si>
  <si>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</si>
  <si>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</si>
  <si>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</si>
  <si>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</si>
  <si>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</si>
  <si>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</si>
  <si>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</si>
  <si>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</si>
  <si>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</si>
  <si>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</si>
  <si>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</si>
  <si>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</si>
  <si>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</si>
  <si>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</si>
  <si>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</si>
  <si>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</si>
  <si>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</si>
  <si>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</si>
  <si>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</si>
  <si>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</si>
  <si>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</si>
  <si>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</si>
  <si>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</si>
  <si>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</si>
  <si>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</si>
  <si>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</si>
  <si>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</si>
  <si>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</si>
  <si>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</si>
  <si>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</si>
  <si>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</si>
  <si>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</si>
  <si>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</si>
  <si>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</si>
  <si>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</si>
  <si>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</si>
  <si>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</si>
  <si>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</si>
  <si>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</si>
  <si>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</si>
  <si>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</si>
  <si>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</si>
  <si>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</si>
  <si>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</si>
  <si>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</si>
  <si>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</si>
  <si>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</si>
  <si>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</si>
  <si>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</si>
  <si>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</si>
  <si>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</si>
  <si>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</si>
  <si>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</si>
  <si>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</si>
  <si>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</si>
  <si>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</si>
  <si>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</si>
  <si>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</si>
  <si>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</si>
  <si>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</si>
  <si>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</si>
  <si>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</si>
  <si>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</si>
  <si>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</si>
  <si>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</si>
  <si>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</si>
  <si>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</si>
  <si>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</si>
  <si>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</si>
  <si>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</si>
  <si>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</si>
  <si>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</si>
  <si>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</si>
  <si>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</si>
  <si>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</si>
  <si>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</si>
  <si>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</si>
  <si>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</si>
  <si>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</si>
  <si>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</si>
  <si>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</si>
  <si>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</si>
  <si>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</si>
  <si>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</si>
  <si>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</si>
  <si>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</si>
  <si>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</si>
  <si>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</si>
  <si>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</si>
  <si>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</si>
  <si>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</si>
  <si>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</si>
  <si>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</si>
  <si>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</si>
  <si>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</si>
  <si>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</si>
  <si>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</si>
  <si>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</si>
  <si>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</si>
  <si>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</si>
  <si>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</si>
  <si>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</si>
  <si>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</si>
  <si>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</si>
  <si>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</si>
  <si>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</si>
  <si>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</si>
  <si>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</si>
  <si>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</si>
  <si>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</si>
  <si>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</si>
  <si>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</si>
  <si>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</si>
  <si>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</si>
  <si>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</si>
  <si>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</si>
  <si>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</si>
  <si>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</si>
  <si>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</si>
  <si>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</si>
  <si>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</si>
  <si>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</si>
  <si>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</si>
  <si>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</si>
  <si>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</si>
  <si>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</si>
  <si>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</si>
  <si>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</si>
  <si>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</si>
  <si>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</si>
  <si>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</si>
  <si>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</si>
  <si>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</si>
  <si>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</si>
  <si>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</si>
  <si>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</si>
  <si>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</si>
  <si>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</si>
  <si>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</si>
  <si>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</si>
  <si>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</si>
  <si>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</si>
  <si>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</si>
  <si>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</si>
  <si>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</si>
  <si>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</si>
  <si>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</si>
  <si>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</si>
  <si>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</si>
  <si>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</si>
  <si>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</si>
  <si>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</si>
  <si>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</si>
  <si>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</si>
  <si>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</si>
  <si>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</si>
  <si>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</si>
  <si>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</si>
  <si>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</si>
  <si>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</si>
  <si>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</si>
  <si>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</si>
  <si>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</si>
  <si>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</si>
  <si>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</si>
  <si>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</si>
  <si>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</si>
  <si>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</si>
  <si>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</si>
  <si>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</si>
  <si>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</si>
  <si>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</si>
  <si>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</si>
  <si>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</si>
  <si>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</si>
  <si>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</si>
  <si>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</si>
  <si>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</si>
  <si>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</si>
  <si>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</si>
  <si>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</si>
  <si>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</si>
  <si>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</si>
  <si>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</si>
  <si>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</si>
  <si>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</si>
  <si>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</si>
  <si>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</si>
  <si>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</si>
  <si>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</si>
  <si>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</si>
  <si>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</si>
  <si>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</si>
  <si>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</si>
  <si>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</si>
  <si>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</si>
  <si>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</si>
  <si>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</si>
  <si>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</si>
  <si>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</si>
  <si>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</si>
  <si>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</si>
  <si>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</si>
  <si>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</si>
  <si>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</si>
  <si>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</si>
  <si>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</si>
  <si>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</si>
  <si>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</si>
  <si>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</si>
  <si>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</si>
  <si>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</si>
  <si>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</si>
  <si>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</si>
  <si>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</si>
  <si>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</si>
  <si>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</si>
  <si>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</si>
  <si>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</si>
  <si>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</si>
  <si>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</si>
  <si>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</si>
  <si>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</si>
  <si>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</si>
  <si>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</si>
  <si>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</si>
  <si>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</si>
  <si>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</si>
  <si>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</si>
  <si>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</si>
  <si>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</si>
  <si>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</si>
  <si>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</si>
  <si>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</si>
  <si>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</si>
  <si>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</si>
  <si>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</si>
  <si>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</si>
  <si>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</si>
  <si>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</si>
  <si>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</si>
  <si>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</si>
  <si>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</si>
  <si>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</si>
  <si>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</si>
  <si>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</si>
  <si>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</si>
  <si>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</si>
  <si>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</si>
  <si>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</si>
  <si>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</si>
  <si>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</si>
  <si>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</si>
  <si>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</si>
  <si>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</si>
  <si>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</si>
  <si>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</si>
  <si>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</si>
  <si>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</si>
  <si>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</si>
  <si>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</si>
  <si>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</si>
  <si>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</si>
  <si>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</si>
  <si>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</si>
  <si>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</si>
  <si>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</si>
  <si>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</si>
  <si>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</si>
  <si>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</si>
  <si>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</si>
  <si>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</si>
  <si>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</si>
  <si>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</si>
  <si>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</si>
  <si>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</si>
  <si>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</si>
  <si>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</si>
  <si>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</si>
  <si>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</si>
  <si>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</si>
  <si>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</si>
  <si>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</si>
  <si>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</si>
  <si>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</si>
  <si>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</si>
  <si>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</si>
  <si>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</si>
  <si>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</si>
  <si>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</si>
  <si>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</si>
  <si>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</si>
  <si>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</si>
  <si>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</si>
  <si>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</si>
  <si>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</si>
  <si>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</si>
  <si>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</si>
  <si>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</si>
  <si>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</si>
  <si>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</si>
  <si>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</si>
  <si>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</si>
  <si>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</si>
  <si>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</si>
  <si>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</si>
  <si>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</si>
  <si>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</si>
  <si>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</si>
  <si>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</si>
  <si>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</si>
  <si>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</si>
  <si>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</si>
  <si>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</si>
  <si>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</si>
  <si>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</si>
  <si>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</si>
  <si>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</si>
  <si>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</si>
  <si>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</si>
  <si>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</si>
  <si>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</si>
  <si>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</si>
  <si>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</si>
  <si>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</si>
  <si>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</si>
  <si>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</si>
  <si>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</si>
  <si>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</si>
  <si>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</si>
  <si>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</si>
  <si>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</si>
  <si>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</si>
  <si>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</si>
  <si>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</si>
  <si>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</si>
  <si>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</si>
  <si>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</si>
  <si>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</si>
  <si>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</si>
  <si>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</si>
  <si>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</si>
  <si>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</si>
  <si>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</si>
  <si>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</si>
  <si>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</si>
  <si>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</si>
  <si>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</si>
  <si>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</si>
  <si>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</si>
  <si>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</si>
  <si>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</si>
  <si>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</si>
  <si>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</si>
  <si>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</si>
  <si>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</si>
  <si>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</si>
  <si>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</si>
  <si>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</si>
  <si>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</si>
  <si>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</si>
  <si>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</si>
  <si>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</si>
  <si>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</si>
  <si>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</si>
  <si>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</si>
  <si>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</si>
  <si>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</si>
  <si>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</si>
  <si>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</si>
  <si>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</si>
  <si>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</si>
  <si>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</si>
  <si>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</si>
  <si>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</si>
  <si>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</si>
  <si>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</si>
  <si>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</si>
  <si>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</si>
  <si>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</si>
  <si>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</si>
  <si>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</si>
  <si>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</si>
  <si>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</si>
  <si>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</si>
  <si>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</si>
  <si>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</si>
  <si>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</si>
  <si>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</si>
  <si>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</si>
  <si>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</si>
  <si>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</si>
  <si>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</si>
  <si>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</si>
  <si>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</si>
  <si>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</si>
  <si>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</si>
  <si>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</si>
  <si>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</si>
  <si>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</si>
  <si>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</si>
  <si>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</si>
  <si>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</si>
  <si>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</si>
  <si>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</si>
  <si>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</si>
  <si>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</si>
  <si>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</si>
  <si>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</si>
  <si>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</si>
  <si>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</si>
  <si>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</si>
  <si>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</si>
  <si>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</si>
  <si>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</si>
  <si>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</si>
  <si>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</si>
  <si>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</si>
  <si>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</si>
  <si>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</si>
  <si>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</si>
  <si>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</si>
  <si>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</si>
  <si>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</si>
  <si>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</si>
  <si>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</si>
  <si>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</si>
  <si>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</si>
  <si>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</si>
  <si>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</si>
  <si>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</si>
  <si>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</si>
  <si>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</si>
  <si>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</si>
  <si>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</si>
  <si>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</si>
  <si>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</si>
  <si>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</si>
  <si>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</si>
  <si>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</si>
  <si>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</si>
  <si>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</si>
  <si>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</si>
  <si>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</si>
  <si>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</si>
  <si>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</si>
  <si>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</si>
  <si>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</si>
  <si>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</si>
  <si>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</si>
  <si>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</si>
  <si>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</si>
  <si>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</si>
  <si>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</si>
  <si>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</si>
  <si>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</si>
  <si>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</si>
  <si>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</si>
  <si>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</si>
  <si>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</si>
  <si>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</si>
  <si>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</si>
  <si>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</si>
  <si>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</si>
  <si>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</si>
  <si>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</si>
  <si>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</si>
  <si>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</si>
  <si>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</si>
  <si>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</si>
  <si>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</si>
  <si>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</si>
  <si>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</si>
  <si>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</si>
  <si>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</si>
  <si>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</si>
  <si>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</si>
  <si>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</si>
  <si>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</si>
  <si>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</si>
  <si>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</si>
  <si>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</si>
  <si>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</si>
  <si>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</si>
  <si>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</si>
  <si>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</si>
  <si>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</si>
  <si>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</si>
  <si>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</si>
  <si>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</si>
  <si>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</si>
  <si>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</si>
  <si>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</si>
  <si>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</si>
  <si>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</si>
  <si>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</si>
  <si>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</si>
  <si>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</si>
  <si>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</si>
  <si>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</si>
  <si>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</si>
  <si>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</si>
  <si>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</si>
  <si>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</si>
  <si>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</si>
  <si>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</si>
  <si>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</si>
  <si>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</si>
  <si>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</si>
  <si>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</si>
  <si>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</si>
  <si>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</si>
  <si>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</si>
  <si>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</si>
  <si>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</si>
  <si>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</si>
  <si>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</si>
  <si>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</si>
  <si>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</si>
  <si>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</si>
  <si>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</si>
  <si>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</si>
  <si>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</si>
  <si>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</si>
  <si>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</si>
  <si>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</si>
  <si>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</si>
  <si>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</si>
  <si>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</si>
  <si>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</si>
  <si>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</si>
  <si>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</si>
  <si>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</si>
  <si>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</si>
  <si>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</si>
  <si>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</si>
  <si>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</si>
  <si>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</si>
  <si>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</si>
  <si>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</si>
  <si>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</si>
  <si>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</si>
  <si>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</si>
  <si>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</si>
  <si>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</si>
  <si>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</si>
  <si>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</si>
  <si>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</si>
  <si>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</si>
  <si>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</si>
  <si>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</si>
  <si>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</si>
  <si>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</si>
  <si>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</si>
  <si>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</si>
  <si>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</si>
  <si>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</si>
  <si>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</si>
  <si>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</si>
  <si>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</si>
  <si>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</si>
  <si>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</si>
  <si>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</si>
  <si>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</si>
  <si>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</si>
  <si>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</si>
  <si>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</si>
  <si>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</si>
  <si>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</si>
  <si>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</si>
  <si>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</si>
  <si>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</si>
  <si>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</si>
  <si>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</si>
  <si>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</si>
  <si>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</si>
  <si>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</si>
  <si>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</si>
  <si>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</si>
  <si>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</si>
  <si>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</si>
  <si>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</si>
  <si>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</si>
  <si>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</si>
  <si>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</si>
  <si>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</si>
  <si>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</si>
  <si>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</si>
  <si>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</si>
  <si>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</si>
  <si>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</si>
  <si>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</si>
  <si>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</si>
  <si>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</si>
  <si>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</si>
  <si>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</si>
  <si>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</si>
  <si>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</si>
  <si>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</si>
  <si>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</si>
  <si>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</si>
  <si>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</si>
  <si>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</si>
  <si>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</si>
  <si>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</si>
  <si>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</si>
  <si>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</si>
  <si>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</si>
  <si>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</si>
  <si>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</si>
  <si>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</si>
  <si>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</si>
  <si>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</si>
  <si>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</si>
  <si>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</si>
  <si>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</si>
  <si>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</si>
  <si>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</si>
  <si>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</si>
  <si>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</si>
  <si>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</si>
  <si>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</si>
  <si>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</si>
  <si>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</si>
  <si>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</si>
  <si>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</si>
  <si>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</si>
  <si>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</si>
  <si>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</si>
  <si>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</si>
  <si>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</si>
  <si>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</si>
  <si>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</si>
  <si>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</si>
  <si>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</si>
  <si>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</si>
  <si>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</si>
  <si>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</si>
  <si>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</si>
  <si>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</si>
  <si>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</si>
  <si>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</si>
  <si>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</si>
  <si>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</si>
  <si>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</si>
  <si>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</si>
  <si>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</si>
  <si>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</si>
  <si>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</si>
  <si>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</si>
  <si>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</si>
  <si>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</si>
  <si>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</si>
  <si>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</si>
  <si>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</si>
  <si>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</si>
  <si>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</si>
  <si>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</si>
  <si>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</si>
  <si>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</si>
  <si>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</si>
  <si>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</si>
  <si>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</si>
  <si>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</si>
  <si>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</si>
  <si>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</si>
  <si>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</si>
  <si>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</si>
  <si>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</si>
  <si>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</si>
  <si>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</si>
  <si>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</si>
  <si>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</si>
  <si>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</si>
  <si>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</si>
  <si>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</si>
  <si>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</si>
  <si>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</si>
  <si>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</si>
  <si>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</si>
  <si>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</si>
  <si>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</si>
  <si>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</si>
  <si>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</si>
  <si>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</si>
  <si>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</si>
  <si>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</si>
  <si>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</si>
  <si>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</si>
  <si>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</si>
  <si>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</si>
  <si>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</si>
  <si>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</si>
  <si>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</si>
  <si>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</si>
  <si>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</si>
  <si>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</si>
  <si>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</si>
  <si>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</si>
  <si>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</si>
  <si>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</si>
  <si>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</si>
  <si>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</si>
  <si>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</si>
  <si>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</si>
  <si>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</si>
  <si>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</si>
  <si>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</si>
  <si>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</si>
  <si>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</si>
  <si>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</si>
  <si>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</si>
  <si>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</si>
  <si>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</si>
  <si>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</si>
  <si>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</si>
  <si>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</si>
  <si>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</si>
  <si>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</si>
  <si>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</si>
  <si>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</si>
  <si>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</si>
  <si>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</si>
  <si>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</si>
  <si>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</si>
  <si>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</si>
  <si>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</si>
  <si>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</si>
  <si>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</si>
  <si>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</si>
  <si>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</si>
  <si>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</si>
  <si>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</si>
  <si>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</si>
  <si>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</si>
  <si>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</si>
  <si>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</si>
  <si>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</si>
  <si>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</si>
  <si>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</si>
  <si>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</si>
  <si>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</si>
  <si>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</si>
  <si>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</si>
  <si>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</si>
  <si>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</si>
  <si>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</si>
  <si>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</si>
  <si>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</si>
  <si>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</si>
  <si>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</si>
  <si>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</si>
  <si>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</si>
  <si>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</si>
  <si>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</si>
  <si>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</si>
  <si>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</si>
  <si>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</si>
  <si>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</si>
  <si>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</si>
  <si>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</si>
  <si>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</si>
  <si>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</si>
  <si>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</si>
  <si>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</si>
  <si>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</si>
  <si>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</si>
  <si>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</si>
  <si>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</si>
  <si>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</si>
  <si>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</si>
  <si>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</si>
  <si>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</si>
  <si>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</si>
  <si>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</si>
  <si>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</si>
  <si>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</si>
  <si>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</si>
  <si>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</si>
  <si>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</si>
  <si>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</si>
  <si>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</si>
  <si>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</si>
  <si>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</si>
  <si>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</si>
  <si>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</si>
  <si>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</si>
  <si>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</si>
  <si>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</si>
  <si>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</si>
  <si>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</si>
  <si>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</si>
  <si>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</si>
  <si>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</si>
  <si>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</si>
  <si>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</si>
  <si>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</si>
  <si>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</si>
  <si>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</si>
  <si>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</si>
  <si>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</si>
  <si>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</si>
  <si>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</si>
  <si>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</si>
  <si>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</si>
  <si>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</si>
  <si>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</si>
  <si>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</si>
  <si>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</si>
  <si>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</si>
  <si>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</si>
  <si>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</si>
  <si>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</si>
  <si>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</si>
  <si>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</si>
  <si>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</si>
  <si>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</si>
  <si>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</si>
  <si>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</si>
  <si>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</si>
  <si>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</si>
  <si>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</si>
  <si>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</si>
  <si>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</si>
  <si>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</si>
  <si>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</si>
  <si>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</si>
  <si>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</si>
  <si>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</si>
  <si>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</si>
  <si>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</si>
  <si>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</si>
  <si>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</si>
  <si>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</si>
  <si>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</si>
  <si>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</si>
  <si>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</si>
  <si>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</si>
  <si>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</si>
  <si>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</si>
  <si>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</si>
  <si>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</si>
  <si>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</si>
  <si>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</si>
  <si>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</si>
  <si>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</si>
  <si>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</si>
  <si>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</si>
  <si>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</si>
  <si>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</si>
  <si>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</si>
  <si>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</si>
  <si>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</si>
  <si>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</si>
  <si>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</si>
  <si>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</si>
  <si>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</si>
  <si>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</si>
  <si>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</si>
  <si>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</si>
  <si>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</si>
  <si>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</si>
  <si>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</si>
  <si>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</si>
  <si>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</si>
  <si>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</si>
  <si>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</si>
  <si>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</si>
  <si>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</si>
  <si>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</si>
  <si>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</si>
  <si>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</si>
  <si>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</si>
  <si>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</si>
  <si>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</si>
  <si>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</si>
  <si>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</si>
  <si>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</si>
  <si>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</si>
  <si>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</si>
  <si>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</si>
  <si>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</si>
  <si>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</si>
  <si>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</si>
  <si>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</si>
  <si>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</si>
  <si>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</si>
  <si>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</si>
  <si>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</si>
  <si>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</si>
  <si>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</si>
  <si>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</si>
  <si>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</si>
  <si>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</si>
  <si>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</si>
  <si>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</si>
  <si>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</si>
  <si>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</si>
  <si>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</si>
  <si>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</si>
  <si>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</si>
  <si>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</si>
  <si>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</si>
  <si>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</si>
  <si>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</si>
  <si>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</si>
  <si>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</si>
  <si>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</si>
  <si>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</si>
  <si>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</si>
  <si>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</si>
  <si>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</si>
  <si>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</si>
  <si>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</si>
  <si>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</si>
  <si>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</si>
  <si>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</si>
  <si>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</si>
  <si>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</si>
  <si>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</si>
  <si>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</si>
  <si>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</si>
  <si>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</si>
  <si>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</si>
  <si>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</si>
  <si>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</si>
  <si>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</si>
  <si>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</si>
  <si>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</si>
  <si>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</si>
  <si>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</si>
  <si>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</si>
  <si>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</si>
  <si>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</si>
  <si>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</si>
  <si>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</si>
  <si>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</si>
  <si>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</si>
  <si>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</si>
  <si>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</si>
  <si>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</si>
  <si>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</si>
  <si>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</si>
  <si>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</si>
  <si>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</si>
  <si>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</si>
  <si>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</si>
  <si>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</si>
  <si>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</si>
  <si>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</si>
  <si>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</si>
  <si>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</si>
  <si>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</si>
  <si>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</si>
  <si>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</si>
  <si>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</si>
  <si>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</si>
  <si>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</si>
  <si>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</si>
  <si>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</si>
  <si>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</si>
  <si>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</si>
  <si>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</si>
  <si>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</si>
  <si>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</si>
  <si>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</si>
  <si>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</si>
  <si>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</si>
  <si>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</si>
  <si>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</si>
  <si>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</si>
  <si>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</si>
  <si>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</si>
  <si>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</si>
  <si>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</si>
  <si>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</si>
  <si>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</si>
  <si>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</si>
  <si>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</si>
  <si>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</si>
  <si>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</si>
  <si>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</si>
  <si>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</si>
  <si>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</si>
  <si>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</si>
  <si>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</si>
  <si>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</si>
  <si>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</si>
  <si>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</si>
  <si>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</si>
  <si>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</si>
  <si>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</si>
  <si>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</si>
  <si>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</si>
  <si>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</si>
  <si>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</si>
  <si>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</si>
  <si>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</si>
  <si>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</si>
  <si>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</si>
  <si>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</si>
  <si>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</si>
  <si>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</si>
  <si>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</si>
  <si>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</si>
  <si>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</si>
  <si>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</si>
  <si>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</si>
  <si>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</si>
  <si>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</si>
  <si>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</si>
  <si>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</si>
  <si>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</si>
  <si>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</si>
  <si>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</si>
  <si>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</si>
  <si>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</si>
  <si>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</si>
  <si>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</si>
  <si>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</si>
  <si>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</si>
  <si>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</si>
  <si>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</si>
  <si>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</si>
  <si>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</si>
  <si>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</si>
  <si>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</si>
  <si>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</si>
  <si>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</si>
  <si>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</si>
  <si>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</si>
  <si>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</si>
  <si>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</si>
  <si>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</si>
  <si>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</si>
  <si>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</si>
  <si>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</si>
  <si>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</si>
  <si>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</si>
  <si>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</si>
  <si>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</si>
  <si>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</si>
  <si>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</si>
  <si>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</si>
  <si>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</si>
  <si>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</si>
  <si>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</si>
  <si>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</si>
  <si>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</si>
  <si>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</si>
  <si>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</si>
  <si>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</si>
  <si>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</si>
  <si>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</si>
  <si>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</si>
  <si>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</si>
  <si>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</si>
  <si>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</si>
  <si>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</si>
  <si>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</si>
  <si>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</si>
  <si>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</si>
  <si>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</si>
  <si>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</si>
  <si>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</si>
  <si>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</si>
  <si>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</si>
  <si>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</si>
  <si>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</si>
  <si>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</si>
  <si>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</si>
  <si>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</si>
  <si>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</si>
  <si>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</si>
  <si>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</si>
  <si>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</si>
  <si>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</si>
  <si>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</si>
  <si>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</si>
  <si>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</si>
  <si>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</si>
  <si>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</si>
  <si>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</si>
  <si>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</si>
  <si>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</si>
  <si>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</si>
  <si>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</si>
  <si>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</si>
  <si>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</si>
  <si>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</si>
  <si>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</si>
  <si>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</si>
  <si>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</si>
  <si>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</si>
  <si>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</si>
  <si>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</si>
  <si>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</si>
  <si>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</si>
  <si>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</si>
  <si>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</si>
  <si>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</si>
  <si>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</si>
  <si>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</si>
  <si>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</si>
  <si>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</si>
  <si>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</si>
  <si>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</si>
  <si>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</si>
  <si>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</si>
  <si>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</si>
  <si>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</si>
  <si>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</si>
  <si>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</si>
  <si>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</si>
  <si>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</si>
  <si>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</si>
  <si>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</si>
  <si>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</si>
  <si>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</si>
  <si>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</si>
  <si>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</si>
  <si>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</si>
  <si>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</si>
  <si>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</si>
  <si>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</si>
  <si>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</si>
  <si>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</si>
  <si>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</si>
  <si>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</si>
  <si>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</si>
  <si>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</si>
  <si>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</si>
  <si>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</si>
  <si>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</si>
  <si>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</si>
  <si>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</si>
  <si>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</si>
  <si>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</si>
  <si>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</si>
  <si>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</si>
  <si>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</si>
  <si>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</si>
  <si>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</si>
  <si>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</si>
  <si>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</si>
  <si>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</si>
  <si>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</si>
  <si>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</si>
  <si>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</si>
  <si>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</si>
  <si>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</si>
  <si>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</si>
  <si>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</si>
  <si>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</si>
  <si>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</si>
  <si>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</si>
  <si>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</si>
  <si>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</si>
  <si>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</si>
  <si>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</si>
  <si>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</si>
  <si>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</si>
  <si>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</si>
  <si>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</si>
  <si>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</si>
  <si>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</si>
  <si>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</si>
  <si>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</si>
  <si>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</si>
  <si>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</si>
  <si>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</si>
  <si>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</si>
  <si>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</si>
  <si>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</si>
  <si>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</si>
  <si>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</si>
  <si>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</si>
  <si>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</si>
  <si>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</si>
  <si>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</si>
  <si>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</si>
  <si>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</si>
  <si>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</si>
  <si>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</si>
  <si>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</si>
  <si>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</si>
  <si>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</si>
  <si>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</si>
  <si>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</si>
  <si>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</si>
  <si>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</si>
  <si>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</si>
  <si>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</si>
  <si>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</si>
  <si>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</si>
  <si>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</si>
  <si>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</si>
  <si>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</si>
  <si>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</si>
  <si>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</si>
  <si>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</si>
  <si>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</si>
  <si>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</si>
  <si>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</si>
  <si>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</si>
  <si>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</si>
  <si>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</si>
  <si>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</si>
  <si>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</si>
  <si>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</si>
  <si>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</si>
  <si>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</si>
  <si>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</si>
  <si>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</si>
  <si>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</si>
  <si>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</si>
  <si>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</si>
  <si>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</si>
  <si>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</si>
  <si>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</si>
  <si>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</si>
  <si>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</si>
  <si>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</si>
  <si>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</si>
  <si>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</si>
  <si>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</si>
  <si>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</si>
  <si>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</si>
  <si>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</si>
  <si>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</si>
  <si>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</si>
  <si>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</si>
  <si>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</si>
  <si>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</si>
  <si>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</si>
  <si>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</si>
  <si>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</si>
  <si>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</si>
  <si>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</si>
  <si>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</si>
  <si>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</si>
  <si>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</si>
  <si>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</si>
  <si>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</si>
  <si>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</si>
  <si>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</si>
  <si>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</si>
  <si>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</si>
  <si>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</si>
  <si>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</si>
  <si>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</si>
  <si>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</si>
  <si>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</si>
  <si>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</si>
  <si>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</si>
  <si>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</si>
  <si>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</si>
  <si>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</si>
  <si>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</si>
  <si>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</si>
  <si>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</si>
  <si>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</si>
  <si>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</si>
  <si>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</si>
  <si>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</si>
  <si>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</si>
  <si>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</si>
  <si>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</si>
  <si>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</si>
  <si>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</si>
  <si>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</si>
  <si>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</si>
  <si>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</si>
  <si>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</si>
  <si>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</si>
  <si>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</si>
  <si>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</si>
  <si>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</si>
  <si>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</si>
  <si>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</si>
  <si>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</si>
  <si>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</si>
  <si>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</si>
  <si>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</si>
  <si>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</si>
  <si>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</si>
  <si>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</si>
  <si>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</si>
  <si>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</si>
  <si>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</si>
  <si>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</si>
  <si>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</si>
  <si>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</si>
  <si>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</si>
  <si>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</si>
  <si>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</si>
  <si>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</si>
  <si>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</si>
  <si>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</si>
  <si>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</si>
  <si>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</si>
  <si>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</si>
  <si>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</si>
  <si>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</si>
  <si>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</si>
  <si>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</si>
  <si>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</si>
  <si>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</si>
  <si>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</si>
  <si>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</si>
  <si>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</si>
  <si>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</si>
  <si>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</si>
  <si>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</si>
  <si>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</si>
  <si>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</si>
  <si>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</si>
  <si>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</si>
  <si>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</si>
  <si>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</si>
  <si>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</si>
  <si>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</si>
  <si>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</si>
  <si>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</si>
  <si>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</si>
  <si>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</si>
  <si>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</si>
  <si>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</si>
  <si>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</si>
  <si>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</si>
  <si>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</si>
  <si>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</si>
  <si>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</si>
  <si>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</si>
  <si>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</si>
  <si>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</si>
  <si>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</si>
  <si>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</si>
  <si>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</si>
  <si>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</si>
  <si>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</si>
  <si>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</si>
  <si>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</si>
  <si>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</si>
  <si>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</si>
  <si>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</si>
  <si>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</si>
  <si>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</si>
  <si>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</si>
  <si>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</si>
  <si>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</si>
  <si>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</si>
  <si>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</si>
  <si>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</si>
  <si>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</si>
  <si>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</si>
  <si>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</si>
  <si>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</si>
  <si>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</si>
  <si>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</si>
  <si>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</si>
  <si>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</si>
  <si>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</si>
  <si>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</si>
  <si>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</si>
  <si>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</si>
  <si>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</si>
  <si>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</si>
  <si>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</si>
  <si>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</si>
  <si>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</si>
  <si>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</si>
  <si>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</si>
  <si>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</si>
  <si>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</si>
  <si>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</si>
  <si>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</si>
  <si>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</si>
  <si>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</si>
  <si>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</si>
  <si>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</si>
  <si>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</si>
  <si>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</si>
  <si>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</si>
  <si>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</si>
  <si>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</si>
  <si>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</si>
  <si>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</si>
  <si>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</si>
  <si>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</si>
  <si>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</si>
  <si>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</si>
  <si>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</si>
  <si>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</si>
  <si>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</si>
  <si>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</si>
  <si>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</si>
  <si>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</si>
  <si>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</si>
  <si>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</si>
  <si>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</si>
  <si>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</si>
  <si>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</si>
  <si>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</si>
  <si>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</si>
  <si>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</si>
  <si>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</si>
  <si>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</si>
  <si>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</si>
  <si>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</si>
  <si>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</si>
  <si>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</si>
  <si>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</si>
  <si>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</si>
  <si>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</si>
  <si>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</si>
  <si>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</si>
  <si>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</si>
  <si>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</si>
  <si>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</si>
  <si>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</si>
  <si>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</si>
  <si>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</si>
  <si>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</si>
  <si>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</si>
  <si>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</si>
  <si>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</si>
  <si>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</si>
  <si>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</si>
  <si>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</si>
  <si>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</si>
  <si>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</si>
  <si>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</si>
  <si>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</si>
  <si>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</si>
  <si>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</si>
  <si>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</si>
  <si>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</si>
  <si>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</si>
  <si>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</si>
  <si>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</si>
  <si>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</si>
  <si>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</si>
  <si>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</si>
  <si>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</si>
  <si>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</si>
  <si>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</si>
  <si>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</si>
  <si>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</si>
  <si>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</si>
  <si>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</si>
  <si>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</si>
  <si>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</si>
  <si>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</si>
  <si>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</si>
  <si>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</si>
  <si>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</si>
  <si>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</si>
  <si>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</si>
  <si>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</si>
  <si>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</si>
  <si>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</si>
  <si>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</si>
  <si>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</si>
  <si>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</si>
  <si>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</si>
  <si>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</si>
  <si>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</si>
  <si>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</si>
  <si>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</si>
  <si>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</si>
  <si>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</si>
  <si>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</si>
  <si>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</si>
  <si>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</si>
  <si>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</si>
  <si>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</si>
  <si>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</si>
  <si>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</si>
  <si>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</si>
  <si>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</si>
  <si>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</si>
  <si>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</si>
  <si>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</si>
  <si>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</si>
  <si>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</si>
  <si>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</si>
  <si>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</si>
  <si>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</si>
  <si>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</si>
  <si>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</si>
  <si>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</si>
  <si>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</si>
  <si>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</si>
  <si>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</si>
  <si>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</si>
  <si>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</si>
  <si>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</si>
  <si>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</si>
  <si>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</si>
  <si>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</si>
  <si>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</si>
  <si>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</si>
  <si>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</si>
  <si>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</si>
  <si>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</si>
  <si>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</si>
  <si>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</si>
  <si>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</si>
  <si>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</si>
  <si>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</si>
  <si>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</si>
  <si>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</si>
  <si>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</si>
  <si>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</si>
  <si>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</si>
  <si>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</si>
  <si>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</si>
  <si>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</si>
  <si>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</si>
  <si>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</si>
  <si>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</si>
  <si>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</si>
  <si>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</si>
  <si>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</si>
  <si>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</si>
  <si>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</si>
  <si>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</si>
  <si>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</si>
  <si>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</si>
  <si>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</si>
  <si>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</si>
  <si>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</si>
  <si>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</si>
  <si>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</si>
  <si>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</si>
  <si>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</si>
  <si>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</si>
  <si>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</si>
  <si>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</si>
  <si>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</si>
  <si>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</si>
  <si>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</si>
  <si>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</si>
  <si>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</si>
  <si>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</si>
  <si>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</si>
  <si>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</si>
  <si>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</si>
  <si>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</si>
  <si>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</si>
  <si>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</si>
  <si>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</si>
  <si>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</si>
  <si>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</si>
  <si>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</si>
  <si>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</si>
  <si>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</si>
  <si>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</si>
  <si>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</si>
  <si>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</si>
  <si>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</si>
  <si>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</si>
  <si>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</si>
  <si>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</si>
  <si>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</si>
  <si>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</si>
  <si>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</si>
  <si>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</si>
  <si>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</si>
  <si>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</si>
  <si>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</si>
  <si>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</si>
  <si>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</si>
  <si>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</si>
  <si>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</si>
  <si>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</si>
  <si>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</si>
  <si>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</si>
  <si>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</si>
  <si>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</si>
  <si>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</si>
  <si>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</si>
  <si>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</si>
  <si>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</si>
  <si>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</si>
  <si>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</si>
  <si>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</si>
  <si>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</si>
  <si>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</si>
  <si>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</si>
  <si>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</si>
  <si>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</si>
  <si>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</si>
  <si>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</si>
  <si>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</si>
  <si>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</si>
  <si>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</si>
  <si>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</si>
  <si>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</si>
  <si>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</si>
  <si>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</si>
  <si>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</si>
  <si>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</si>
  <si>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</si>
  <si>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</si>
  <si>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</si>
  <si>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</si>
  <si>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</si>
  <si>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</si>
  <si>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</si>
  <si>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</si>
  <si>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</si>
  <si>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</si>
  <si>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</si>
  <si>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</si>
  <si>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</si>
  <si>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</si>
  <si>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</si>
  <si>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</si>
  <si>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</si>
  <si>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</si>
  <si>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</si>
  <si>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</si>
  <si>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</si>
  <si>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</si>
  <si>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</si>
  <si>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</si>
  <si>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</si>
  <si>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</si>
  <si>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</si>
  <si>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</si>
  <si>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</si>
  <si>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</si>
  <si>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</si>
  <si>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</si>
  <si>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</si>
  <si>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</si>
  <si>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</si>
  <si>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</si>
  <si>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</si>
  <si>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</si>
  <si>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</si>
  <si>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</si>
  <si>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</si>
  <si>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</si>
  <si>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</si>
  <si>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</si>
  <si>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</si>
  <si>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</si>
  <si>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</si>
  <si>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</si>
  <si>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</si>
  <si>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</si>
  <si>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</si>
  <si>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</si>
  <si>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</si>
  <si>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</si>
  <si>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</si>
  <si>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</si>
  <si>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</si>
  <si>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</si>
  <si>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</si>
  <si>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</si>
  <si>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</si>
  <si>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</si>
  <si>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</si>
  <si>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</si>
  <si>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</si>
  <si>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</si>
  <si>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</si>
  <si>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</si>
  <si>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</si>
  <si>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</si>
  <si>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</si>
  <si>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</si>
  <si>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</si>
  <si>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</si>
  <si>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</si>
  <si>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</si>
  <si>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</si>
  <si>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</si>
  <si>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</si>
  <si>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</si>
  <si>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</si>
  <si>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</si>
  <si>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</si>
  <si>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</si>
  <si>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</si>
  <si>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</si>
  <si>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</si>
  <si>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</si>
  <si>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</si>
  <si>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</si>
  <si>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</si>
  <si>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</si>
  <si>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</si>
  <si>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</si>
  <si>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</si>
  <si>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</si>
  <si>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</si>
  <si>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</si>
  <si>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</si>
  <si>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</si>
  <si>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</si>
  <si>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</si>
  <si>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</si>
  <si>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</si>
  <si>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</si>
  <si>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</si>
  <si>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</si>
  <si>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</si>
  <si>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</si>
  <si>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</si>
  <si>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</si>
  <si>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</si>
  <si>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</si>
  <si>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</si>
  <si>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</si>
  <si>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</si>
  <si>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</si>
  <si>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</si>
  <si>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</si>
  <si>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</si>
  <si>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</si>
  <si>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</si>
  <si>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</si>
  <si>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</si>
  <si>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</si>
  <si>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</si>
  <si>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</si>
  <si>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</si>
  <si>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</si>
  <si>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</si>
  <si>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</si>
  <si>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</si>
  <si>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</si>
  <si>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</si>
  <si>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</si>
  <si>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</si>
  <si>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</si>
  <si>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</si>
  <si>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</si>
  <si>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</si>
  <si>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</si>
  <si>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</si>
  <si>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</si>
  <si>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</si>
  <si>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</si>
  <si>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</si>
  <si>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</si>
  <si>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</si>
  <si>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</si>
  <si>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</si>
  <si>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</si>
  <si>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</si>
  <si>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</si>
  <si>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</si>
  <si>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</si>
  <si>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</si>
  <si>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</si>
  <si>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</si>
  <si>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</si>
  <si>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</si>
  <si>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</si>
  <si>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</si>
  <si>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</si>
  <si>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</si>
  <si>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</si>
  <si>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</si>
  <si>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</si>
  <si>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</si>
  <si>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</si>
  <si>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</si>
  <si>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</si>
  <si>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</si>
  <si>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</si>
  <si>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</si>
  <si>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</si>
  <si>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</si>
  <si>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</si>
  <si>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</si>
  <si>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</si>
  <si>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</si>
  <si>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</si>
  <si>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</si>
  <si>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</si>
  <si>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</si>
  <si>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</si>
  <si>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</si>
  <si>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</si>
  <si>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</si>
  <si>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</si>
  <si>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</si>
  <si>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</si>
  <si>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</si>
  <si>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</si>
  <si>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</si>
  <si>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</si>
  <si>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</si>
  <si>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</si>
  <si>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</si>
  <si>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</si>
  <si>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</si>
  <si>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</si>
  <si>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</si>
  <si>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</si>
  <si>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</si>
  <si>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</si>
  <si>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</si>
  <si>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</si>
  <si>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</si>
  <si>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</si>
  <si>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</si>
  <si>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</si>
  <si>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</si>
  <si>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</si>
  <si>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</si>
  <si>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</si>
  <si>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</si>
  <si>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</si>
  <si>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</si>
  <si>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</si>
  <si>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</si>
  <si>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</si>
  <si>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</si>
  <si>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</si>
  <si>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</si>
  <si>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</si>
  <si>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</si>
  <si>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</si>
  <si>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</si>
  <si>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</si>
  <si>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</si>
  <si>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</si>
  <si>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</si>
  <si>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</si>
  <si>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</si>
  <si>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</si>
  <si>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</si>
  <si>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</si>
  <si>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</si>
  <si>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</si>
  <si>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</si>
  <si>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</si>
  <si>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</si>
  <si>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</si>
  <si>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</si>
  <si>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</si>
  <si>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</si>
  <si>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</si>
  <si>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</si>
  <si>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</si>
  <si>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</si>
  <si>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</si>
  <si>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</si>
  <si>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</si>
  <si>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</si>
  <si>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</si>
  <si>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</si>
  <si>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</si>
  <si>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</si>
  <si>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</si>
  <si>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</si>
  <si>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</si>
  <si>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</si>
  <si>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</si>
  <si>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</si>
  <si>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</si>
  <si>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</si>
  <si>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</si>
  <si>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</si>
  <si>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</si>
  <si>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</si>
  <si>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</si>
  <si>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</si>
  <si>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</si>
  <si>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</si>
  <si>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</si>
  <si>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</si>
  <si>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</si>
  <si>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</si>
  <si>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</si>
  <si>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</si>
  <si>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</si>
  <si>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</si>
  <si>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</si>
  <si>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</si>
  <si>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</si>
  <si>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</si>
  <si>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</si>
  <si>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</si>
  <si>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</si>
  <si>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</si>
  <si>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</si>
  <si>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</si>
  <si>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</si>
  <si>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</si>
  <si>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</si>
  <si>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</si>
  <si>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</si>
  <si>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</si>
  <si>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</si>
  <si>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</si>
  <si>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</si>
  <si>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</si>
  <si>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</si>
  <si>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</si>
  <si>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</si>
  <si>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</si>
  <si>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</si>
  <si>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</si>
  <si>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</si>
  <si>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</si>
  <si>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</si>
  <si>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</si>
  <si>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</si>
  <si>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</si>
  <si>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</si>
  <si>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</si>
  <si>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</si>
  <si>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</si>
  <si>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</si>
  <si>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</si>
  <si>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</si>
  <si>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</si>
  <si>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</si>
  <si>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</si>
  <si>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</si>
  <si>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</si>
  <si>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</si>
  <si>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</si>
  <si>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</si>
  <si>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</si>
  <si>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</si>
  <si>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</si>
  <si>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</si>
  <si>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</si>
  <si>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</si>
  <si>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</si>
  <si>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</si>
  <si>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</si>
  <si>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</si>
  <si>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</si>
  <si>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</si>
  <si>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</si>
  <si>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</si>
  <si>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</si>
  <si>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</si>
  <si>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</si>
  <si>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</si>
  <si>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</si>
  <si>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</si>
  <si>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</si>
  <si>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</si>
  <si>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</si>
  <si>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</si>
  <si>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</si>
  <si>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</si>
  <si>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</si>
  <si>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</si>
  <si>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</si>
  <si>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</si>
  <si>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</si>
  <si>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</si>
  <si>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</si>
  <si>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</si>
  <si>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</si>
  <si>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</si>
  <si>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</si>
  <si>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</si>
  <si>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</si>
  <si>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</si>
  <si>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</si>
  <si>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</si>
  <si>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</si>
  <si>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</si>
  <si>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</si>
  <si>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</si>
  <si>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</si>
  <si>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</si>
  <si>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</si>
  <si>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</si>
  <si>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</si>
  <si>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</si>
  <si>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</si>
  <si>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</si>
  <si>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</si>
  <si>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</si>
  <si>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</si>
  <si>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</si>
  <si>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</si>
  <si>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</si>
  <si>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</si>
  <si>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</si>
  <si>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</si>
  <si>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</si>
  <si>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</si>
  <si>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</si>
  <si>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</si>
  <si>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</si>
  <si>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</si>
  <si>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</si>
  <si>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</si>
  <si>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</si>
  <si>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</si>
  <si>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</si>
  <si>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</si>
  <si>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</si>
  <si>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</si>
  <si>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</si>
  <si>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</si>
  <si>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</si>
  <si>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</si>
  <si>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</si>
  <si>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</si>
  <si>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</si>
  <si>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</si>
  <si>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</si>
  <si>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</si>
  <si>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</si>
  <si>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</si>
  <si>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</si>
  <si>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</si>
  <si>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</si>
  <si>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</si>
  <si>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</si>
  <si>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</si>
  <si>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</si>
  <si>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</si>
  <si>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</si>
  <si>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</si>
  <si>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</si>
  <si>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</si>
  <si>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</si>
  <si>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</si>
  <si>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</si>
  <si>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</si>
  <si>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</si>
  <si>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</si>
  <si>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</si>
  <si>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</si>
  <si>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</si>
  <si>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</si>
  <si>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</si>
  <si>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</si>
  <si>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</si>
  <si>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</si>
  <si>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</si>
  <si>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</si>
  <si>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</si>
  <si>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</si>
  <si>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</si>
  <si>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</si>
  <si>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</si>
  <si>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</si>
  <si>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</si>
  <si>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</si>
  <si>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</si>
  <si>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</si>
  <si>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</si>
  <si>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</si>
  <si>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</si>
  <si>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</si>
  <si>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</si>
  <si>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</si>
  <si>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</si>
  <si>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</si>
  <si>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</si>
  <si>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</si>
  <si>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</si>
  <si>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</si>
  <si>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</si>
  <si>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</si>
  <si>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</si>
  <si>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</si>
  <si>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</si>
  <si>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</si>
  <si>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</si>
  <si>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</si>
  <si>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</si>
  <si>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</si>
  <si>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</si>
  <si>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</si>
  <si>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</si>
  <si>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</si>
  <si>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</si>
  <si>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</si>
  <si>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</si>
  <si>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</si>
  <si>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</si>
  <si>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</si>
  <si>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</si>
  <si>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</si>
  <si>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</si>
  <si>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</si>
  <si>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</si>
  <si>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</si>
  <si>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</si>
  <si>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</si>
  <si>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</si>
  <si>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</si>
  <si>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</si>
  <si>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</si>
  <si>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</si>
  <si>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</si>
  <si>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</si>
  <si>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</si>
  <si>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</si>
  <si>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</si>
  <si>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</si>
  <si>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</si>
  <si>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</si>
  <si>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</si>
  <si>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</si>
  <si>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</si>
  <si>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</si>
  <si>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</si>
  <si>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</si>
  <si>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</si>
  <si>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</si>
  <si>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</si>
  <si>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</si>
  <si>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</si>
  <si>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</si>
  <si>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</si>
  <si>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</si>
  <si>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</si>
  <si>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</si>
  <si>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</si>
  <si>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</si>
  <si>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</si>
  <si>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</si>
  <si>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</si>
  <si>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</si>
  <si>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</si>
  <si>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</si>
  <si>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</si>
  <si>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</si>
  <si>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</si>
  <si>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</si>
  <si>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</si>
  <si>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</si>
  <si>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</si>
  <si>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</si>
  <si>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</si>
  <si>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</si>
  <si>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</si>
  <si>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</si>
  <si>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</si>
  <si>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</si>
  <si>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</si>
  <si>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</si>
  <si>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</si>
  <si>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</si>
  <si>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</si>
  <si>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</si>
  <si>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</si>
  <si>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</si>
  <si>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</si>
  <si>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</si>
  <si>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</si>
  <si>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</si>
  <si>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</si>
  <si>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</si>
  <si>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</si>
  <si>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</si>
  <si>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</si>
  <si>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</si>
  <si>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</si>
  <si>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</si>
  <si>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</si>
  <si>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</si>
  <si>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</si>
  <si>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</si>
  <si>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</si>
  <si>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</si>
  <si>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</si>
  <si>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</si>
  <si>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</si>
  <si>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</si>
  <si>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</si>
  <si>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</si>
  <si>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</si>
  <si>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</si>
  <si>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</si>
  <si>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</si>
  <si>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</si>
  <si>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</si>
  <si>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</si>
  <si>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</si>
  <si>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</si>
  <si>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</si>
  <si>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</si>
  <si>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</si>
  <si>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</si>
  <si>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</si>
  <si>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</si>
  <si>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</si>
  <si>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</si>
  <si>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</si>
  <si>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</si>
  <si>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</si>
  <si>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</si>
  <si>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</si>
  <si>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</si>
  <si>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</si>
  <si>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</si>
  <si>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</si>
  <si>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</si>
  <si>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</si>
  <si>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</si>
  <si>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</si>
  <si>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</si>
  <si>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</si>
  <si>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</si>
  <si>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</si>
  <si>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</si>
  <si>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</si>
  <si>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</si>
  <si>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</si>
  <si>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</si>
  <si>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</si>
  <si>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</si>
  <si>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</si>
  <si>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</si>
  <si>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</si>
  <si>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</si>
  <si>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</si>
  <si>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</si>
  <si>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</si>
  <si>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</si>
  <si>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</si>
  <si>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</si>
  <si>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</si>
  <si>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</si>
  <si>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</si>
  <si>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</si>
  <si>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</si>
  <si>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</si>
  <si>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</si>
  <si>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</si>
  <si>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</si>
  <si>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</si>
  <si>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</si>
  <si>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</si>
  <si>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</si>
  <si>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</si>
  <si>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</si>
  <si>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</si>
  <si>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</si>
  <si>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</si>
  <si>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</si>
  <si>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</si>
  <si>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</si>
  <si>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</si>
  <si>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</si>
  <si>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</si>
  <si>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</si>
  <si>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</si>
  <si>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</si>
  <si>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</si>
  <si>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</si>
  <si>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</si>
  <si>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</si>
  <si>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</si>
  <si>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</si>
  <si>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</si>
  <si>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</si>
  <si>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</si>
  <si>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</si>
  <si>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</si>
  <si>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</si>
  <si>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</si>
  <si>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</si>
  <si>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</si>
  <si>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</si>
  <si>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</si>
  <si>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</si>
  <si>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</si>
  <si>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</si>
  <si>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</si>
  <si>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</si>
  <si>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</si>
  <si>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</si>
  <si>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</si>
  <si>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</si>
  <si>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</si>
  <si>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</si>
  <si>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</si>
  <si>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</si>
  <si>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</si>
  <si>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</si>
  <si>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</si>
  <si>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</si>
  <si>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</si>
  <si>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</si>
  <si>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</si>
  <si>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</si>
  <si>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</si>
  <si>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</si>
  <si>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</si>
  <si>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</si>
  <si>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</si>
  <si>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</si>
  <si>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</si>
  <si>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</si>
  <si>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</si>
  <si>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</si>
  <si>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</si>
  <si>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</si>
  <si>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</si>
  <si>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</si>
  <si>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</si>
  <si>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</si>
  <si>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</si>
  <si>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</si>
  <si>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</si>
  <si>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</si>
  <si>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</si>
  <si>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</si>
  <si>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</si>
  <si>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</si>
  <si>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</si>
  <si>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</si>
  <si>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</si>
  <si>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</si>
  <si>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</si>
  <si>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</si>
  <si>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</si>
  <si>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</si>
  <si>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</si>
  <si>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</si>
  <si>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</si>
  <si>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</si>
  <si>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</si>
  <si>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</si>
  <si>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</si>
  <si>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</si>
  <si>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</si>
  <si>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</si>
  <si>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</si>
  <si>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</si>
  <si>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</si>
  <si>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</si>
  <si>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</si>
  <si>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</si>
  <si>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</si>
  <si>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</si>
  <si>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</si>
  <si>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</si>
  <si>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</si>
  <si>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</si>
  <si>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</si>
  <si>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</si>
  <si>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</si>
  <si>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</si>
  <si>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</si>
  <si>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</si>
  <si>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</si>
  <si>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</si>
  <si>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</si>
  <si>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</si>
  <si>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</si>
  <si>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</si>
  <si>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</si>
  <si>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</si>
  <si>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</si>
  <si>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</si>
  <si>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</si>
  <si>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</si>
  <si>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</si>
  <si>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</si>
  <si>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</si>
  <si>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</si>
  <si>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</si>
  <si>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</si>
  <si>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</si>
  <si>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</si>
  <si>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</si>
  <si>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</si>
  <si>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</si>
  <si>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</si>
  <si>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</si>
  <si>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</si>
  <si>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</si>
  <si>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</si>
  <si>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</si>
  <si>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</si>
  <si>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</si>
  <si>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</si>
  <si>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</si>
  <si>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</si>
  <si>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</si>
  <si>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</si>
  <si>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</si>
  <si>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</si>
  <si>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</si>
  <si>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</si>
  <si>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</si>
  <si>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</si>
  <si>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</si>
  <si>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</si>
  <si>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</si>
  <si>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</si>
  <si>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</si>
  <si>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</si>
  <si>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</si>
  <si>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</si>
  <si>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</si>
  <si>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</si>
  <si>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</si>
  <si>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</si>
  <si>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</si>
  <si>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</si>
  <si>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</si>
  <si>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</si>
  <si>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</si>
  <si>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</si>
  <si>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</si>
  <si>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</si>
  <si>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</si>
  <si>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</si>
  <si>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</si>
  <si>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</si>
  <si>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</si>
  <si>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</si>
  <si>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</si>
  <si>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</si>
  <si>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</si>
  <si>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</si>
  <si>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</si>
  <si>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</si>
  <si>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</si>
  <si>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</si>
  <si>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</si>
  <si>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</si>
  <si>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</si>
  <si>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</si>
  <si>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</si>
  <si>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</si>
  <si>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</si>
  <si>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</si>
  <si>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</si>
  <si>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</si>
  <si>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</si>
  <si>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</si>
  <si>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</si>
  <si>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</si>
  <si>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</si>
  <si>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</si>
  <si>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</si>
  <si>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</si>
  <si>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</si>
  <si>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</si>
  <si>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</si>
  <si>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</si>
  <si>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</si>
  <si>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</si>
  <si>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</si>
  <si>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</si>
  <si>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</si>
  <si>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</si>
  <si>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</si>
  <si>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</si>
  <si>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</si>
  <si>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</si>
  <si>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</si>
  <si>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</si>
  <si>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</si>
  <si>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</si>
  <si>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</si>
  <si>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</si>
  <si>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</si>
  <si>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</si>
  <si>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</si>
  <si>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</si>
  <si>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</si>
  <si>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</si>
  <si>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</si>
  <si>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</si>
  <si>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</si>
  <si>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</si>
  <si>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</si>
  <si>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</si>
  <si>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</si>
  <si>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</si>
  <si>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</si>
  <si>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</si>
  <si>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</si>
  <si>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</si>
  <si>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</si>
  <si>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</si>
  <si>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</si>
  <si>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</si>
  <si>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</si>
  <si>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</si>
  <si>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</si>
  <si>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</si>
  <si>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</si>
  <si>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</si>
  <si>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</si>
  <si>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</si>
  <si>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</si>
  <si>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</si>
  <si>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</si>
  <si>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</si>
  <si>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</si>
  <si>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</si>
  <si>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</si>
  <si>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</si>
  <si>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</si>
  <si>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</si>
  <si>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</si>
  <si>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</si>
  <si>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</si>
  <si>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</si>
  <si>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</si>
  <si>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</si>
  <si>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</si>
  <si>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</si>
  <si>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</si>
  <si>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</si>
  <si>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</si>
  <si>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</si>
  <si>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</si>
  <si>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</si>
  <si>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</si>
  <si>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</si>
  <si>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</si>
  <si>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</si>
  <si>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</si>
  <si>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</si>
  <si>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</si>
  <si>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</si>
  <si>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</si>
  <si>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</si>
  <si>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</si>
  <si>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</si>
  <si>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</si>
  <si>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</si>
  <si>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</si>
  <si>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</si>
  <si>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</si>
  <si>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</si>
  <si>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</si>
  <si>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</si>
  <si>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</si>
  <si>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</si>
  <si>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</si>
  <si>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</si>
  <si>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</si>
  <si>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</si>
  <si>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</si>
  <si>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</si>
  <si>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</si>
  <si>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</si>
  <si>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</si>
  <si>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</si>
  <si>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</si>
  <si>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</si>
  <si>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</si>
  <si>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</si>
  <si>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</si>
  <si>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</si>
  <si>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</si>
  <si>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</si>
  <si>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</si>
  <si>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</si>
  <si>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</si>
  <si>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</si>
  <si>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</si>
  <si>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</si>
  <si>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</si>
  <si>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</si>
  <si>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</si>
  <si>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</si>
  <si>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</si>
  <si>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</si>
  <si>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</si>
  <si>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</si>
  <si>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</si>
  <si>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</si>
  <si>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</si>
  <si>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</si>
  <si>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</si>
  <si>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</si>
  <si>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</si>
  <si>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</si>
  <si>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</si>
  <si>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</si>
  <si>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</si>
  <si>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</si>
  <si>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</si>
  <si>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</si>
  <si>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</si>
  <si>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</si>
  <si>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</si>
  <si>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</si>
  <si>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</si>
  <si>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</si>
  <si>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</si>
  <si>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</si>
  <si>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</si>
  <si>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</si>
  <si>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</si>
  <si>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</si>
  <si>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</si>
  <si>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</si>
  <si>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</si>
  <si>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</si>
  <si>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</si>
  <si>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</si>
  <si>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</si>
  <si>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</si>
  <si>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</si>
  <si>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</si>
  <si>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</si>
  <si>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</si>
  <si>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</si>
  <si>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</si>
  <si>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</si>
  <si>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</si>
  <si>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</si>
  <si>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</si>
  <si>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</si>
  <si>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</si>
  <si>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</si>
  <si>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</si>
  <si>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</si>
  <si>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</si>
  <si>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</si>
  <si>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</si>
  <si>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</si>
  <si>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</si>
  <si>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</si>
  <si>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</si>
  <si>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</si>
  <si>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</si>
  <si>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</si>
  <si>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</si>
  <si>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</si>
  <si>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</si>
  <si>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</si>
  <si>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</si>
  <si>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</si>
  <si>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</si>
  <si>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</si>
  <si>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</si>
  <si>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</si>
  <si>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</si>
  <si>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</si>
  <si>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</si>
  <si>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</si>
  <si>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</si>
  <si>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</si>
  <si>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</si>
  <si>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</si>
  <si>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</si>
  <si>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</si>
  <si>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</si>
  <si>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</si>
  <si>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</si>
  <si>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</si>
  <si>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</si>
  <si>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</si>
  <si>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</si>
  <si>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</si>
  <si>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</si>
  <si>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</si>
  <si>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</si>
  <si>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</si>
  <si>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</si>
  <si>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</si>
  <si>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</si>
  <si>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</si>
  <si>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</si>
  <si>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</si>
  <si>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</si>
  <si>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</si>
  <si>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</si>
  <si>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</si>
  <si>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</si>
  <si>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</si>
  <si>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</si>
  <si>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</si>
  <si>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</si>
  <si>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</si>
  <si>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</si>
  <si>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</si>
  <si>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</si>
  <si>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</si>
  <si>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</si>
  <si>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</si>
  <si>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</si>
  <si>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</si>
  <si>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</si>
  <si>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</si>
  <si>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</si>
  <si>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</si>
  <si>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</si>
  <si>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</si>
  <si>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</si>
  <si>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</si>
  <si>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</si>
  <si>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</si>
  <si>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</si>
  <si>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</si>
  <si>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</si>
  <si>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</si>
  <si>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</si>
  <si>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</si>
  <si>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</si>
  <si>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</si>
  <si>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</si>
  <si>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</si>
  <si>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</si>
  <si>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</si>
  <si>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</si>
  <si>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</si>
  <si>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</si>
  <si>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</si>
  <si>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</si>
  <si>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</si>
  <si>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</si>
  <si>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</si>
  <si>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</si>
  <si>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</si>
  <si>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</si>
  <si>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</si>
  <si>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</si>
  <si>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</si>
  <si>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</si>
  <si>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</si>
  <si>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</si>
  <si>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</si>
  <si>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</si>
  <si>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</si>
  <si>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</si>
  <si>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</si>
  <si>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</si>
  <si>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</si>
  <si>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</si>
  <si>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</si>
  <si>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</si>
  <si>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</si>
  <si>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</si>
  <si>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</si>
  <si>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</si>
  <si>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</si>
  <si>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</si>
  <si>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</si>
  <si>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</si>
  <si>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</si>
  <si>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</si>
  <si>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</si>
  <si>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</si>
  <si>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</si>
  <si>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</si>
  <si>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</si>
  <si>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</si>
  <si>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</si>
  <si>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</si>
  <si>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</si>
  <si>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</si>
  <si>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</si>
  <si>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</si>
  <si>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</si>
  <si>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</si>
  <si>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</si>
  <si>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</si>
  <si>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</si>
  <si>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</si>
  <si>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</si>
  <si>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</si>
  <si>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</si>
  <si>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</si>
  <si>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</si>
  <si>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</si>
  <si>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</si>
  <si>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</si>
  <si>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</si>
  <si>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</si>
  <si>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</si>
  <si>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</si>
  <si>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</si>
  <si>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</si>
  <si>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</si>
  <si>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</si>
  <si>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</si>
  <si>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</si>
  <si>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</si>
  <si>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</si>
  <si>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</si>
  <si>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</si>
  <si>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</si>
  <si>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</si>
  <si>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</si>
  <si>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</si>
  <si>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</si>
  <si>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</si>
  <si>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</si>
  <si>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</si>
  <si>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</si>
  <si>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</si>
  <si>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</si>
  <si>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</si>
  <si>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</si>
  <si>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</si>
  <si>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</si>
  <si>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</si>
  <si>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</si>
  <si>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</si>
  <si>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</si>
  <si>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</si>
  <si>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</si>
  <si>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</si>
  <si>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</si>
  <si>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</si>
  <si>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</si>
  <si>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</si>
  <si>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</si>
  <si>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</si>
  <si>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</si>
  <si>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</si>
  <si>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</si>
  <si>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</si>
  <si>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</si>
  <si>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</si>
  <si>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</si>
  <si>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</si>
  <si>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</si>
  <si>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</si>
  <si>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</si>
  <si>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</si>
  <si>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</si>
  <si>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</si>
  <si>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</si>
  <si>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</si>
  <si>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</si>
  <si>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</si>
  <si>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</si>
  <si>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</si>
  <si>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</si>
  <si>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</si>
  <si>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</si>
  <si>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</si>
  <si>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</si>
  <si>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</si>
  <si>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</si>
  <si>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</si>
  <si>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</si>
  <si>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</si>
  <si>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</si>
  <si>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</si>
  <si>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</si>
  <si>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</si>
  <si>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</si>
  <si>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</si>
  <si>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</si>
  <si>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</si>
  <si>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</si>
  <si>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</si>
  <si>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</si>
  <si>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</si>
  <si>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</si>
  <si>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</si>
  <si>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</si>
  <si>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</si>
  <si>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</si>
  <si>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</si>
  <si>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</si>
  <si>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</si>
  <si>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</si>
  <si>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</si>
  <si>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</si>
  <si>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</si>
  <si>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</si>
  <si>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</si>
  <si>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</si>
  <si>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</si>
  <si>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</si>
  <si>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</si>
  <si>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</si>
  <si>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</si>
  <si>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</si>
  <si>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</si>
  <si>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</si>
  <si>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</si>
  <si>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</si>
  <si>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</si>
  <si>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</si>
  <si>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</si>
  <si>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</si>
  <si>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</si>
  <si>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</si>
  <si>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</si>
  <si>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</si>
  <si>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</si>
  <si>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</si>
  <si>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</si>
  <si>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</si>
  <si>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</si>
  <si>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</si>
  <si>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</si>
  <si>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</si>
  <si>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</si>
  <si>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</si>
  <si>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</si>
  <si>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</si>
  <si>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</si>
  <si>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</si>
  <si>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</si>
  <si>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</si>
  <si>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</si>
  <si>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</si>
  <si>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</si>
  <si>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</si>
  <si>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</si>
  <si>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</si>
  <si>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</si>
  <si>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</si>
  <si>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</si>
  <si>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</si>
  <si>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</si>
  <si>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</si>
  <si>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</si>
  <si>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</si>
  <si>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</si>
  <si>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</si>
  <si>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</si>
  <si>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</si>
  <si>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</si>
  <si>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</si>
  <si>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</si>
  <si>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</si>
  <si>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</si>
  <si>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</si>
  <si>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</si>
  <si>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</si>
  <si>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</si>
  <si>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</si>
  <si>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</si>
  <si>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</si>
  <si>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</si>
  <si>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</si>
  <si>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</si>
  <si>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</si>
  <si>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</si>
  <si>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</si>
  <si>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</si>
  <si>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</si>
  <si>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</si>
  <si>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</si>
  <si>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</si>
  <si>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</si>
  <si>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</si>
  <si>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</si>
  <si>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</si>
  <si>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</si>
  <si>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</si>
  <si>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</si>
  <si>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</si>
  <si>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</si>
  <si>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</si>
  <si>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</si>
  <si>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</si>
  <si>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</si>
  <si>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</si>
  <si>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</si>
  <si>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</si>
  <si>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</si>
  <si>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</si>
  <si>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</si>
  <si>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</si>
  <si>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</si>
  <si>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</si>
  <si>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</si>
  <si>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</si>
  <si>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</si>
  <si>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</si>
  <si>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</si>
  <si>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</si>
  <si>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</si>
  <si>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</si>
  <si>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</si>
  <si>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</si>
  <si>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</si>
  <si>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</si>
  <si>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</si>
  <si>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</si>
  <si>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</si>
  <si>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</si>
  <si>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</si>
  <si>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</si>
  <si>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</si>
  <si>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</si>
  <si>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</si>
  <si>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</si>
  <si>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</si>
  <si>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</si>
  <si>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</si>
  <si>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</si>
  <si>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</si>
  <si>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</si>
  <si>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</si>
  <si>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</si>
  <si>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</si>
  <si>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</si>
  <si>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</si>
  <si>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</si>
  <si>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</si>
  <si>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</si>
  <si>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</si>
  <si>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</si>
  <si>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</si>
  <si>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</si>
  <si>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</si>
  <si>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</si>
  <si>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</si>
  <si>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</si>
  <si>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</si>
  <si>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</si>
  <si>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</si>
  <si>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</si>
  <si>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</si>
  <si>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</si>
  <si>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</si>
  <si>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</si>
  <si>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</si>
  <si>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</si>
  <si>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</si>
  <si>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</si>
  <si>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</si>
  <si>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</si>
  <si>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</si>
  <si>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</si>
  <si>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</si>
  <si>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</si>
  <si>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</si>
  <si>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</si>
  <si>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</si>
  <si>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</si>
  <si>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</si>
  <si>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</si>
  <si>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</si>
  <si>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</si>
  <si>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</si>
  <si>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</si>
  <si>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</si>
  <si>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</si>
  <si>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</si>
  <si>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</si>
  <si>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</si>
  <si>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</si>
  <si>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</si>
  <si>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</si>
  <si>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</si>
  <si>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</si>
  <si>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</si>
  <si>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</si>
  <si>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</si>
  <si>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</si>
  <si>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</si>
  <si>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</si>
  <si>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</si>
  <si>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</si>
  <si>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</si>
  <si>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</si>
  <si>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</si>
  <si>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</si>
  <si>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</si>
  <si>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</si>
  <si>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</si>
  <si>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</si>
  <si>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</si>
  <si>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</si>
  <si>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</si>
  <si>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</si>
  <si>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</si>
  <si>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</si>
  <si>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</si>
  <si>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</si>
  <si>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</si>
  <si>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</si>
  <si>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</si>
  <si>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</si>
  <si>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</si>
  <si>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</si>
  <si>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</si>
  <si>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</si>
  <si>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</si>
  <si>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</si>
  <si>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</si>
  <si>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</si>
  <si>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</si>
  <si>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</si>
  <si>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</si>
  <si>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</si>
  <si>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</si>
  <si>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</si>
  <si>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</si>
  <si>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</si>
  <si>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</si>
  <si>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</si>
  <si>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</si>
  <si>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</si>
  <si>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</si>
  <si>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</si>
  <si>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</si>
  <si>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</si>
  <si>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</si>
  <si>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</si>
  <si>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</si>
  <si>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</si>
  <si>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</si>
  <si>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</si>
  <si>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</si>
  <si>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</si>
  <si>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</si>
  <si>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</si>
  <si>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</si>
  <si>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</si>
  <si>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</si>
  <si>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</si>
  <si>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</si>
  <si>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</si>
  <si>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</si>
  <si>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</si>
  <si>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</si>
  <si>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</si>
  <si>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</si>
  <si>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</si>
  <si>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</si>
  <si>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</si>
  <si>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</si>
  <si>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</si>
  <si>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</si>
  <si>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</si>
  <si>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</si>
  <si>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</si>
  <si>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</si>
  <si>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</si>
  <si>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</si>
  <si>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</si>
  <si>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</si>
  <si>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</si>
  <si>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</si>
  <si>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</si>
  <si>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</si>
  <si>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</si>
  <si>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</si>
  <si>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</si>
  <si>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</si>
  <si>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</si>
  <si>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</si>
  <si>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</si>
  <si>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</si>
  <si>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</si>
  <si>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</si>
  <si>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</si>
  <si>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</si>
  <si>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</si>
  <si>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</si>
  <si>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</si>
  <si>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</si>
  <si>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</si>
  <si>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</si>
  <si>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</si>
  <si>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</si>
  <si>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</si>
  <si>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</si>
  <si>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</si>
  <si>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</si>
  <si>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</si>
  <si>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</si>
  <si>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</si>
  <si>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</si>
  <si>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</si>
  <si>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</si>
  <si>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</si>
  <si>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</si>
  <si>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</si>
  <si>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</si>
  <si>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</si>
  <si>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</si>
  <si>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</si>
  <si>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</si>
  <si>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</si>
  <si>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</si>
  <si>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</si>
  <si>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</si>
  <si>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</si>
  <si>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</si>
  <si>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</si>
  <si>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</si>
  <si>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</si>
  <si>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</si>
  <si>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</si>
  <si>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</si>
  <si>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</si>
  <si>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</si>
  <si>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</si>
  <si>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</si>
  <si>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</si>
  <si>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</si>
  <si>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</si>
  <si>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</si>
  <si>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</si>
  <si>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</si>
  <si>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</si>
  <si>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</si>
  <si>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</si>
  <si>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</si>
  <si>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</si>
  <si>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</si>
  <si>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</si>
  <si>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</si>
  <si>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</si>
  <si>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</si>
  <si>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</si>
  <si>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</si>
  <si>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</si>
  <si>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</si>
  <si>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</si>
  <si>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</si>
  <si>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</si>
  <si>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</si>
  <si>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</si>
  <si>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</si>
  <si>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</si>
  <si>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</si>
  <si>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</si>
  <si>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</si>
  <si>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</si>
  <si>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</si>
  <si>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</si>
  <si>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</si>
  <si>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</si>
  <si>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</si>
  <si>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</si>
  <si>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</si>
  <si>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</si>
  <si>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</si>
  <si>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</si>
  <si>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</si>
  <si>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</si>
  <si>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</si>
  <si>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</si>
  <si>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</si>
  <si>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</si>
  <si>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</si>
  <si>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</si>
  <si>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</si>
  <si>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</si>
  <si>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</si>
  <si>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</si>
  <si>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</si>
  <si>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</si>
  <si>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</si>
  <si>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</si>
  <si>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</si>
  <si>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</si>
  <si>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</si>
  <si>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</si>
  <si>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</si>
  <si>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</si>
  <si>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</si>
  <si>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</si>
  <si>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</si>
  <si>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</si>
  <si>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</si>
  <si>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</si>
  <si>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</si>
  <si>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</si>
  <si>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</si>
  <si>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</si>
  <si>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</si>
  <si>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</si>
  <si>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</si>
  <si>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</si>
  <si>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</si>
  <si>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</si>
  <si>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</si>
  <si>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</si>
  <si>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</si>
  <si>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</si>
  <si>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</si>
  <si>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</si>
  <si>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</si>
  <si>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</si>
  <si>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</si>
  <si>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</si>
  <si>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</si>
  <si>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</si>
  <si>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</si>
  <si>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</si>
  <si>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</si>
  <si>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</si>
  <si>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</si>
  <si>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</si>
  <si>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</si>
  <si>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</si>
  <si>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</si>
  <si>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</si>
  <si>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</si>
  <si>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</si>
  <si>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</si>
  <si>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</si>
  <si>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</si>
  <si>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</si>
  <si>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</si>
  <si>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</si>
  <si>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</si>
  <si>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</si>
  <si>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</si>
  <si>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</si>
  <si>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</si>
  <si>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</si>
  <si>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</si>
  <si>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</si>
  <si>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</si>
  <si>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</si>
  <si>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</si>
  <si>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</si>
  <si>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</si>
  <si>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</si>
  <si>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</si>
  <si>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</si>
  <si>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</si>
  <si>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</si>
  <si>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</si>
  <si>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</si>
  <si>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</si>
  <si>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</si>
  <si>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</si>
  <si>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</si>
  <si>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</si>
  <si>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</si>
  <si>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</si>
  <si>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</si>
  <si>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</si>
  <si>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</si>
  <si>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</si>
  <si>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</si>
  <si>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</si>
  <si>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</si>
  <si>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</si>
  <si>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</si>
  <si>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</si>
  <si>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</si>
  <si>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</si>
  <si>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</si>
  <si>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</si>
  <si>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</si>
  <si>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</si>
  <si>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</si>
  <si>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</si>
  <si>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</si>
  <si>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</si>
  <si>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</si>
  <si>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</si>
  <si>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</si>
  <si>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</si>
  <si>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</si>
  <si>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</si>
  <si>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</si>
  <si>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</si>
  <si>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</si>
  <si>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</si>
  <si>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</si>
  <si>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</si>
  <si>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</si>
  <si>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</si>
  <si>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</si>
  <si>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</si>
  <si>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</si>
  <si>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</si>
  <si>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</si>
  <si>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</si>
  <si>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</si>
  <si>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</si>
  <si>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</si>
  <si>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</si>
  <si>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</si>
  <si>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</si>
  <si>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</si>
  <si>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</si>
  <si>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</si>
  <si>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</si>
  <si>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</si>
  <si>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</si>
  <si>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</si>
  <si>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</si>
  <si>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</si>
  <si>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</si>
  <si>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</si>
  <si>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</si>
  <si>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</si>
  <si>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</si>
  <si>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</si>
  <si>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</si>
  <si>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</si>
  <si>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</si>
  <si>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</si>
  <si>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</si>
  <si>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</si>
  <si>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</si>
  <si>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</si>
  <si>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</si>
  <si>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</si>
  <si>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</si>
  <si>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</si>
  <si>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</si>
  <si>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</si>
  <si>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</si>
  <si>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</si>
  <si>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</si>
  <si>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</si>
  <si>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</si>
  <si>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</si>
  <si>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</si>
  <si>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</si>
  <si>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</si>
  <si>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</si>
  <si>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</si>
  <si>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</si>
  <si>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</si>
  <si>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</si>
  <si>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</si>
  <si>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</si>
  <si>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</si>
  <si>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</si>
  <si>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</si>
  <si>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</si>
  <si>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</si>
  <si>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</si>
  <si>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</si>
  <si>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</si>
  <si>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</si>
  <si>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</si>
  <si>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</si>
  <si>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</si>
  <si>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</si>
  <si>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</si>
  <si>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</si>
  <si>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</si>
  <si>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</si>
  <si>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</si>
  <si>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</si>
  <si>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</si>
  <si>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</si>
  <si>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</si>
  <si>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</si>
  <si>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</si>
  <si>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</si>
  <si>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</si>
  <si>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</si>
  <si>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</si>
  <si>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</si>
  <si>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</si>
  <si>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</si>
  <si>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</si>
  <si>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</si>
  <si>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</si>
  <si>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</si>
  <si>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</si>
  <si>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</si>
  <si>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</si>
  <si>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</si>
  <si>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</si>
  <si>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</si>
  <si>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</si>
  <si>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</si>
  <si>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</si>
  <si>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</si>
  <si>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</si>
  <si>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</si>
  <si>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</si>
  <si>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</si>
  <si>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</si>
  <si>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</si>
  <si>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</si>
  <si>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</si>
  <si>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</si>
  <si>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</si>
  <si>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</si>
  <si>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</si>
  <si>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</si>
  <si>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</si>
  <si>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</si>
  <si>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</si>
  <si>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</si>
  <si>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</si>
  <si>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</si>
  <si>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</si>
  <si>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</si>
  <si>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</si>
  <si>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</si>
  <si>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</si>
  <si>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</si>
  <si>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</si>
  <si>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</si>
  <si>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</si>
  <si>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</si>
  <si>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</si>
  <si>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</si>
  <si>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</si>
  <si>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</si>
  <si>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</si>
  <si>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</si>
  <si>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</si>
  <si>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</si>
  <si>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</si>
  <si>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</si>
  <si>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</si>
  <si>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</si>
  <si>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</si>
  <si>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</si>
  <si>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</si>
  <si>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</si>
  <si>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</si>
  <si>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</si>
  <si>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</si>
  <si>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</si>
  <si>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</si>
  <si>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</si>
  <si>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</si>
  <si>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</si>
  <si>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</si>
  <si>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</si>
  <si>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</si>
  <si>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</si>
  <si>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</si>
  <si>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</si>
  <si>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</si>
  <si>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</si>
  <si>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</si>
  <si>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</si>
  <si>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</si>
  <si>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</si>
  <si>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</si>
  <si>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</si>
  <si>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</si>
  <si>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</si>
  <si>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</si>
  <si>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</si>
  <si>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</si>
  <si>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</si>
  <si>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</si>
  <si>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</si>
  <si>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</si>
  <si>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</si>
  <si>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</si>
  <si>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</si>
  <si>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</si>
  <si>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</si>
  <si>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</si>
  <si>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</si>
  <si>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</si>
  <si>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</si>
  <si>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</si>
  <si>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</si>
  <si>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</si>
  <si>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</si>
  <si>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</si>
  <si>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</si>
  <si>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</si>
  <si>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</si>
  <si>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</si>
  <si>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</si>
  <si>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</si>
  <si>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</si>
  <si>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</si>
  <si>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</si>
  <si>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</si>
  <si>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</si>
  <si>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</si>
  <si>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</si>
  <si>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</si>
  <si>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</si>
  <si>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</si>
  <si>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</si>
  <si>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</si>
  <si>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</si>
  <si>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</si>
  <si>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</si>
  <si>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</si>
  <si>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</si>
  <si>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</si>
  <si>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</si>
  <si>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</si>
  <si>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</si>
  <si>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</si>
  <si>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</si>
  <si>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</si>
  <si>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</si>
  <si>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</si>
  <si>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</si>
  <si>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</si>
  <si>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</si>
  <si>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</si>
  <si>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</si>
  <si>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</si>
  <si>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</si>
  <si>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</si>
  <si>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</si>
  <si>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</si>
  <si>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</si>
  <si>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</si>
  <si>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</si>
  <si>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</si>
  <si>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</si>
  <si>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</si>
  <si>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</si>
  <si>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</si>
  <si>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</si>
  <si>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</si>
  <si>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</si>
  <si>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</si>
  <si>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</si>
  <si>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</si>
  <si>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</si>
  <si>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</si>
  <si>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</si>
  <si>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</si>
  <si>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</si>
  <si>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</si>
  <si>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</si>
  <si>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</si>
  <si>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</si>
  <si>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</si>
  <si>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</si>
  <si>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</si>
  <si>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</si>
  <si>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</si>
  <si>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</si>
  <si>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</si>
  <si>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</si>
  <si>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</si>
  <si>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</si>
  <si>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</si>
  <si>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</si>
  <si>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</si>
  <si>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</si>
  <si>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</si>
  <si>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</si>
  <si>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</si>
  <si>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</si>
  <si>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</si>
  <si>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</si>
  <si>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</si>
  <si>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</si>
  <si>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</si>
  <si>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</si>
  <si>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</si>
  <si>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</si>
  <si>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</si>
  <si>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</si>
  <si>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</si>
  <si>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</si>
  <si>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</si>
  <si>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</si>
  <si>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</si>
  <si>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</si>
  <si>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</si>
  <si>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</si>
  <si>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</si>
  <si>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</si>
  <si>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</si>
  <si>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</si>
  <si>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</si>
  <si>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</si>
  <si>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</si>
  <si>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</si>
  <si>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</si>
  <si>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</si>
  <si>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</si>
  <si>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</si>
  <si>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</si>
  <si>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</si>
  <si>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</si>
  <si>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</si>
  <si>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</si>
  <si>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</si>
  <si>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</si>
  <si>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</si>
  <si>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</si>
  <si>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</si>
  <si>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</si>
  <si>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</si>
  <si>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</si>
  <si>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</si>
  <si>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</si>
  <si>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</si>
  <si>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</si>
  <si>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</si>
  <si>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</si>
  <si>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</si>
  <si>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</si>
  <si>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</si>
  <si>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</si>
  <si>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</si>
  <si>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</si>
  <si>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</si>
  <si>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</si>
  <si>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</si>
  <si>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</si>
  <si>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</si>
  <si>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</si>
  <si>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</si>
  <si>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</si>
  <si>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</si>
  <si>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</si>
  <si>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</si>
  <si>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</si>
  <si>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</si>
  <si>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</si>
  <si>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</si>
  <si>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</si>
  <si>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</si>
  <si>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</si>
  <si>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</si>
  <si>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</si>
  <si>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</si>
  <si>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</si>
  <si>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</si>
  <si>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</si>
  <si>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</si>
  <si>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</si>
  <si>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</si>
  <si>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</si>
  <si>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</si>
  <si>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</si>
  <si>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</si>
  <si>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</si>
  <si>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</si>
  <si>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</si>
  <si>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</si>
  <si>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</si>
  <si>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</si>
  <si>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</si>
  <si>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</si>
  <si>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</si>
  <si>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</si>
  <si>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</si>
  <si>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</si>
  <si>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</si>
  <si>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</si>
  <si>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</si>
  <si>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</si>
  <si>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</si>
  <si>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</si>
  <si>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</si>
  <si>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</si>
  <si>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</si>
  <si>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</si>
  <si>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</si>
  <si>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</si>
  <si>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</si>
  <si>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</si>
  <si>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</si>
  <si>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</si>
  <si>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</si>
  <si>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</si>
  <si>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</si>
  <si>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</si>
  <si>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</si>
  <si>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</si>
  <si>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</si>
  <si>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</si>
  <si>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</si>
  <si>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</si>
  <si>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</si>
  <si>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</si>
  <si>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</si>
  <si>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</si>
  <si>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</si>
  <si>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</si>
  <si>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</si>
  <si>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</si>
  <si>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</si>
  <si>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</si>
  <si>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</si>
  <si>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</si>
  <si>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</si>
  <si>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</si>
  <si>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</si>
  <si>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</si>
  <si>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</si>
  <si>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</si>
  <si>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</si>
  <si>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</si>
  <si>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</si>
  <si>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</si>
  <si>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</si>
  <si>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</si>
  <si>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</si>
  <si>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</si>
  <si>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</si>
  <si>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</si>
  <si>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</si>
  <si>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</si>
  <si>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</si>
  <si>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</si>
  <si>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</si>
  <si>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</si>
  <si>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</si>
  <si>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</si>
  <si>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</si>
  <si>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</si>
  <si>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</si>
  <si>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</si>
  <si>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</si>
  <si>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</si>
  <si>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</si>
  <si>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</si>
  <si>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</si>
  <si>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</si>
  <si>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</si>
  <si>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</si>
  <si>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</si>
  <si>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</si>
  <si>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</si>
  <si>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</si>
  <si>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</si>
  <si>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</si>
  <si>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</si>
  <si>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</si>
  <si>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</si>
  <si>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</si>
  <si>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</si>
  <si>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</si>
  <si>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</si>
  <si>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</si>
  <si>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</si>
  <si>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</si>
  <si>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</si>
  <si>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</si>
  <si>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</si>
  <si>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</si>
  <si>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</si>
  <si>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</si>
  <si>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</si>
  <si>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</si>
  <si>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</si>
  <si>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</si>
  <si>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</si>
  <si>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</si>
  <si>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</si>
  <si>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</si>
  <si>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</si>
  <si>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</si>
  <si>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</si>
  <si>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</si>
  <si>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</si>
  <si>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</si>
  <si>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</si>
  <si>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</si>
  <si>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</si>
  <si>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</si>
  <si>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</si>
  <si>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</si>
  <si>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</si>
  <si>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</si>
  <si>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</si>
  <si>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</si>
  <si>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</si>
  <si>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</si>
  <si>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</si>
  <si>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</si>
  <si>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</si>
  <si>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</si>
  <si>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</si>
  <si>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</si>
  <si>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</si>
  <si>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</si>
  <si>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</si>
  <si>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</si>
  <si>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</si>
  <si>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</si>
  <si>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</si>
  <si>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</si>
  <si>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</si>
  <si>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</si>
  <si>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</si>
  <si>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</si>
  <si>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</si>
  <si>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</si>
  <si>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</si>
  <si>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</si>
  <si>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</si>
  <si>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</si>
  <si>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</si>
  <si>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</si>
  <si>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</si>
  <si>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</si>
  <si>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</si>
  <si>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</si>
  <si>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</si>
  <si>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</si>
  <si>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</si>
  <si>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</si>
  <si>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</si>
  <si>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</si>
  <si>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</si>
  <si>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</si>
  <si>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</si>
  <si>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</si>
  <si>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</si>
  <si>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</si>
  <si>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</si>
  <si>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</si>
  <si>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</si>
  <si>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</si>
  <si>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</si>
  <si>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</si>
  <si>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</si>
  <si>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</si>
  <si>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</si>
  <si>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</si>
  <si>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</si>
  <si>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</si>
  <si>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</si>
  <si>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</si>
  <si>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</si>
  <si>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</si>
  <si>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</si>
  <si>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</si>
  <si>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</si>
  <si>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</si>
  <si>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</si>
  <si>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</si>
  <si>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</si>
  <si>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</si>
  <si>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</si>
  <si>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</si>
  <si>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</si>
  <si>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</si>
  <si>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</si>
  <si>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</si>
  <si>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</si>
  <si>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</si>
  <si>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</si>
  <si>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</si>
  <si>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</si>
  <si>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</si>
  <si>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</si>
  <si>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</si>
  <si>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</si>
  <si>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</si>
  <si>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</si>
  <si>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</si>
  <si>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</si>
  <si>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</si>
  <si>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</si>
  <si>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</si>
  <si>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</si>
  <si>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</si>
  <si>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</si>
  <si>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</si>
  <si>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</si>
  <si>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</si>
  <si>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</si>
  <si>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</si>
  <si>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</si>
  <si>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</si>
  <si>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</si>
  <si>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</si>
  <si>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</si>
  <si>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</si>
  <si>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</si>
  <si>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</si>
  <si>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</si>
  <si>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</si>
  <si>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</si>
  <si>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</si>
  <si>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</si>
  <si>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</si>
  <si>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</si>
  <si>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</si>
  <si>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</si>
  <si>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</si>
  <si>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</si>
  <si>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</si>
  <si>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</si>
  <si>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</si>
  <si>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</si>
  <si>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</si>
  <si>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</si>
  <si>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</si>
  <si>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</si>
  <si>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</si>
  <si>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</si>
  <si>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</si>
  <si>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</si>
  <si>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</si>
  <si>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</si>
  <si>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</si>
  <si>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</si>
  <si>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</si>
  <si>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</si>
  <si>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</si>
  <si>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</si>
  <si>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</si>
  <si>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</si>
  <si>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</si>
  <si>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</si>
  <si>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</si>
  <si>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</si>
  <si>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</si>
  <si>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</si>
  <si>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</si>
  <si>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</si>
  <si>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</si>
  <si>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</si>
  <si>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</si>
  <si>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</si>
  <si>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</si>
  <si>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</si>
  <si>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</si>
  <si>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</si>
  <si>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</si>
  <si>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</si>
  <si>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</si>
  <si>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</si>
  <si>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</si>
  <si>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</si>
  <si>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</si>
  <si>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</si>
  <si>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</si>
  <si>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</si>
  <si>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</si>
  <si>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</si>
  <si>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</si>
  <si>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</si>
  <si>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</si>
  <si>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</si>
  <si>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</si>
  <si>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</si>
  <si>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</si>
  <si>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</si>
  <si>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</si>
  <si>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</si>
  <si>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</si>
  <si>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</si>
  <si>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</si>
  <si>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</si>
  <si>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</si>
  <si>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</si>
  <si>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</si>
  <si>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</si>
  <si>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</si>
  <si>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</si>
  <si>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</si>
  <si>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</si>
  <si>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</si>
  <si>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</si>
  <si>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</si>
  <si>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</si>
  <si>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</si>
  <si>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</si>
  <si>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</si>
  <si>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</si>
  <si>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</si>
  <si>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</si>
  <si>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</si>
  <si>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</si>
  <si>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</si>
  <si>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</si>
  <si>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</si>
  <si>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</si>
  <si>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</si>
  <si>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</si>
  <si>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</si>
  <si>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</si>
  <si>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</si>
  <si>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</si>
  <si>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</si>
  <si>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</si>
  <si>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</si>
  <si>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</si>
  <si>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</si>
  <si>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</si>
  <si>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</si>
  <si>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</si>
  <si>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</si>
  <si>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</si>
  <si>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</si>
  <si>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</si>
  <si>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</si>
  <si>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</si>
  <si>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</si>
  <si>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</si>
  <si>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</si>
  <si>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</si>
  <si>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</si>
  <si>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</si>
  <si>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</si>
  <si>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</si>
  <si>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</si>
  <si>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</si>
  <si>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</si>
  <si>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</si>
  <si>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</si>
  <si>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</si>
  <si>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</si>
  <si>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</si>
  <si>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</si>
  <si>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</si>
  <si>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</si>
  <si>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</si>
  <si>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</si>
  <si>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</si>
  <si>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</si>
  <si>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</si>
  <si>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</si>
  <si>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</si>
  <si>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</si>
  <si>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</si>
  <si>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</si>
  <si>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</si>
  <si>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</si>
  <si>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</si>
  <si>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</si>
  <si>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</si>
  <si>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</si>
  <si>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</si>
  <si>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</si>
  <si>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</si>
  <si>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</si>
  <si>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</si>
  <si>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</si>
  <si>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</si>
  <si>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</si>
  <si>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</si>
  <si>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</si>
  <si>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</si>
  <si>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</si>
  <si>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</si>
  <si>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</si>
  <si>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</si>
  <si>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</si>
  <si>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</si>
  <si>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</si>
  <si>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</si>
  <si>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</si>
  <si>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</si>
  <si>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</si>
  <si>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</si>
  <si>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</si>
  <si>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</si>
  <si>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</si>
  <si>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</si>
  <si>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</si>
  <si>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</si>
  <si>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</si>
  <si>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</si>
  <si>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</si>
  <si>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</si>
  <si>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</si>
  <si>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</si>
  <si>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</si>
  <si>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</si>
  <si>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</si>
  <si>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</si>
  <si>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</si>
  <si>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</si>
  <si>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</si>
  <si>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</si>
  <si>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</si>
  <si>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</si>
  <si>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</si>
  <si>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</si>
  <si>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</si>
  <si>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</si>
  <si>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</si>
  <si>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</si>
  <si>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</si>
  <si>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</si>
  <si>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</si>
  <si>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</si>
  <si>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</si>
  <si>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</si>
  <si>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</si>
  <si>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</si>
  <si>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</si>
  <si>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</si>
  <si>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</si>
  <si>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</si>
  <si>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</si>
  <si>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</si>
  <si>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</si>
  <si>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</si>
  <si>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</si>
  <si>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</si>
  <si>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</si>
  <si>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</si>
  <si>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</si>
  <si>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</si>
  <si>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</si>
  <si>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</si>
  <si>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</si>
  <si>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</si>
  <si>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</si>
  <si>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</si>
  <si>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</si>
  <si>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</si>
  <si>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</si>
  <si>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</si>
  <si>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</si>
  <si>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</si>
  <si>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</si>
  <si>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</si>
  <si>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</si>
  <si>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</si>
  <si>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</si>
  <si>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</si>
  <si>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</si>
  <si>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</si>
  <si>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</si>
  <si>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</si>
  <si>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</si>
  <si>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</si>
  <si>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</si>
  <si>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</si>
  <si>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</si>
  <si>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</si>
  <si>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</si>
  <si>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</si>
  <si>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</si>
  <si>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</si>
  <si>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</si>
  <si>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</si>
  <si>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</si>
  <si>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</si>
  <si>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</si>
  <si>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</si>
  <si>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</si>
  <si>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</si>
  <si>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</si>
  <si>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</si>
  <si>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</si>
  <si>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</si>
  <si>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</si>
  <si>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</si>
  <si>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</si>
  <si>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</si>
  <si>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</si>
  <si>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</si>
  <si>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</si>
  <si>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</si>
  <si>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</si>
  <si>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</si>
  <si>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</si>
  <si>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</si>
  <si>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</si>
  <si>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</si>
  <si>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</si>
  <si>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</si>
  <si>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</si>
  <si>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</si>
  <si>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</si>
  <si>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</si>
  <si>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</si>
  <si>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</si>
  <si>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</si>
  <si>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</si>
  <si>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</si>
  <si>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</si>
  <si>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</si>
  <si>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</si>
  <si>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</si>
  <si>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</si>
  <si>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</si>
  <si>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</si>
  <si>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</si>
  <si>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</si>
  <si>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</si>
  <si>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</si>
  <si>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</si>
  <si>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</si>
  <si>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</si>
  <si>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</si>
  <si>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</si>
  <si>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</si>
  <si>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</si>
  <si>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</si>
  <si>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</si>
  <si>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</si>
  <si>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</si>
  <si>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</si>
  <si>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</si>
  <si>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</si>
  <si>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</si>
  <si>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</si>
  <si>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</si>
  <si>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</si>
  <si>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</si>
  <si>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</si>
  <si>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</si>
  <si>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</si>
  <si>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</si>
  <si>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</si>
  <si>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</si>
  <si>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</si>
  <si>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</si>
  <si>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</si>
  <si>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</si>
  <si>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</si>
  <si>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</si>
  <si>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</si>
  <si>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</si>
  <si>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</si>
  <si>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</si>
  <si>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</si>
  <si>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</si>
  <si>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</si>
  <si>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</si>
  <si>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</si>
  <si>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</si>
  <si>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</si>
  <si>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</si>
  <si>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</si>
  <si>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</si>
  <si>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</si>
  <si>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</si>
  <si>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</si>
  <si>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</si>
  <si>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</si>
  <si>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</si>
  <si>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</si>
  <si>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</si>
  <si>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</si>
  <si>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</si>
  <si>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</si>
  <si>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</si>
  <si>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</si>
  <si>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</si>
  <si>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</si>
  <si>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</si>
  <si>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</si>
  <si>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</si>
  <si>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</si>
  <si>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</si>
  <si>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</si>
  <si>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</si>
  <si>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</si>
  <si>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</si>
  <si>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</si>
  <si>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</si>
  <si>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</si>
  <si>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</si>
  <si>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</si>
  <si>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</si>
  <si>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</si>
  <si>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</si>
  <si>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</si>
  <si>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</si>
  <si>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</si>
  <si>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</si>
  <si>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</si>
  <si>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</si>
  <si>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</si>
  <si>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</si>
  <si>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</si>
  <si>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</si>
  <si>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</si>
  <si>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</si>
  <si>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</si>
  <si>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</si>
  <si>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</si>
  <si>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</si>
  <si>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</si>
  <si>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</si>
  <si>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</si>
  <si>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</si>
  <si>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</si>
  <si>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</si>
  <si>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</si>
  <si>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</si>
  <si>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</si>
  <si>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</si>
  <si>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</si>
  <si>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</si>
  <si>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</si>
  <si>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</si>
  <si>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</si>
  <si>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</si>
  <si>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</si>
  <si>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</si>
  <si>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</si>
  <si>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</si>
  <si>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</si>
  <si>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</si>
  <si>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</si>
  <si>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</si>
  <si>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</si>
  <si>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</si>
  <si>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</si>
  <si>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</si>
  <si>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</si>
  <si>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</si>
  <si>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</si>
  <si>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</si>
  <si>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</si>
  <si>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</si>
  <si>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</si>
  <si>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</si>
  <si>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</si>
  <si>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</si>
  <si>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</si>
  <si>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</si>
  <si>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</si>
  <si>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</si>
  <si>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</si>
  <si>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</si>
  <si>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</si>
  <si>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</si>
  <si>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</si>
  <si>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</si>
  <si>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</si>
  <si>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</si>
  <si>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</si>
  <si>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</si>
  <si>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</si>
  <si>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</si>
  <si>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</si>
  <si>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</si>
  <si>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</si>
  <si>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</si>
  <si>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</si>
  <si>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</si>
  <si>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</si>
  <si>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</si>
  <si>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</si>
  <si>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</si>
  <si>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</si>
  <si>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</si>
  <si>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</si>
  <si>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</si>
  <si>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</si>
  <si>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</si>
  <si>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</si>
  <si>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</si>
  <si>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</si>
  <si>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</si>
  <si>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</si>
  <si>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</si>
  <si>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</si>
  <si>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</si>
  <si>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</si>
  <si>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</si>
  <si>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</si>
  <si>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</si>
  <si>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</si>
  <si>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</si>
  <si>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</si>
  <si>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</si>
  <si>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</si>
  <si>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</si>
  <si>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</si>
  <si>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</si>
  <si>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</si>
  <si>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</si>
  <si>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</si>
  <si>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</si>
  <si>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</si>
  <si>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</si>
  <si>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</si>
  <si>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</si>
  <si>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</si>
  <si>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</si>
  <si>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</si>
  <si>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</si>
  <si>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</si>
  <si>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</si>
  <si>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</si>
  <si>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</si>
  <si>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</si>
  <si>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</si>
  <si>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</si>
  <si>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</si>
  <si>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</si>
  <si>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</si>
  <si>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</si>
  <si>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</si>
  <si>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</si>
  <si>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</si>
  <si>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</si>
  <si>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</si>
  <si>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</si>
  <si>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</si>
  <si>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</si>
  <si>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</si>
  <si>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</si>
  <si>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</si>
  <si>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</si>
  <si>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</si>
  <si>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</si>
  <si>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</si>
  <si>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</si>
  <si>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</si>
  <si>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</si>
  <si>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</si>
  <si>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</si>
  <si>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</si>
  <si>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</si>
  <si>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</si>
  <si>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</si>
  <si>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</si>
  <si>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</si>
  <si>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</si>
  <si>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</si>
  <si>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</si>
  <si>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</si>
  <si>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</si>
  <si>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</si>
  <si>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</si>
  <si>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</si>
  <si>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</si>
  <si>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</si>
  <si>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</si>
  <si>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</si>
  <si>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</si>
  <si>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</si>
  <si>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</si>
  <si>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</si>
  <si>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</si>
  <si>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</si>
  <si>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</si>
  <si>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</si>
  <si>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</si>
  <si>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</si>
  <si>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</si>
  <si>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</si>
  <si>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</si>
  <si>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</si>
  <si>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</si>
  <si>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</si>
  <si>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</si>
  <si>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</si>
  <si>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</si>
  <si>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</si>
  <si>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</si>
  <si>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</si>
  <si>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</si>
  <si>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</si>
  <si>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</si>
  <si>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</si>
  <si>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</si>
  <si>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</si>
  <si>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</si>
  <si>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</si>
  <si>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</si>
  <si>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</si>
  <si>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</si>
  <si>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</si>
  <si>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</si>
  <si>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</si>
  <si>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</si>
  <si>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</si>
  <si>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</si>
  <si>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</si>
  <si>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</si>
  <si>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</si>
  <si>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</si>
  <si>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</si>
  <si>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</si>
  <si>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</si>
  <si>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</si>
  <si>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</si>
  <si>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</si>
  <si>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</si>
  <si>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</si>
  <si>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</si>
  <si>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</si>
  <si>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</si>
  <si>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</si>
  <si>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</si>
  <si>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</si>
  <si>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</si>
  <si>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</si>
  <si>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</si>
  <si>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</si>
  <si>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</si>
  <si>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</si>
  <si>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</si>
  <si>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</si>
  <si>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</si>
  <si>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</si>
  <si>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</si>
  <si>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</si>
  <si>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</si>
  <si>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</si>
  <si>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</si>
  <si>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</si>
  <si>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</si>
  <si>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</si>
  <si>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</si>
  <si>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</si>
  <si>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</si>
  <si>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</si>
  <si>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</si>
  <si>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</si>
  <si>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</si>
  <si>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</si>
  <si>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</si>
  <si>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</si>
  <si>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</si>
  <si>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</si>
  <si>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</si>
  <si>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</si>
  <si>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</si>
  <si>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</si>
  <si>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</si>
  <si>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</si>
  <si>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</si>
  <si>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</si>
  <si>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</si>
  <si>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</si>
  <si>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</si>
  <si>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</si>
  <si>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</si>
  <si>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</si>
  <si>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</si>
  <si>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</si>
  <si>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</si>
  <si>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</si>
  <si>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</si>
  <si>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</si>
  <si>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</si>
  <si>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</si>
  <si>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</si>
  <si>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</si>
  <si>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</si>
  <si>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</si>
  <si>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</si>
  <si>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</si>
  <si>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</si>
  <si>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</si>
  <si>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</si>
  <si>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</si>
  <si>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</si>
  <si>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</si>
  <si>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</si>
  <si>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</si>
  <si>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</si>
  <si>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</si>
  <si>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</si>
  <si>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</si>
  <si>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</si>
  <si>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</si>
  <si>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</si>
  <si>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</si>
  <si>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</si>
  <si>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</si>
  <si>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</si>
  <si>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</si>
  <si>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</si>
  <si>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</si>
  <si>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</si>
  <si>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</si>
  <si>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</si>
  <si>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</si>
  <si>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</si>
  <si>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</si>
  <si>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</si>
  <si>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</si>
  <si>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</si>
  <si>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</si>
  <si>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</si>
  <si>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</si>
  <si>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</si>
  <si>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</si>
  <si>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</si>
  <si>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</si>
  <si>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</si>
  <si>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</si>
  <si>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</si>
  <si>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</si>
  <si>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</si>
  <si>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</si>
  <si>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</si>
  <si>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</si>
  <si>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</si>
  <si>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</si>
  <si>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</si>
  <si>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</si>
  <si>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</si>
  <si>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</si>
  <si>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</si>
  <si>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</si>
  <si>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</si>
  <si>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</si>
  <si>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</si>
  <si>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</si>
  <si>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</si>
  <si>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</si>
  <si>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</si>
  <si>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</si>
  <si>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</si>
  <si>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</si>
  <si>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</si>
  <si>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</si>
  <si>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</si>
  <si>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</si>
  <si>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</si>
  <si>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</si>
  <si>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</si>
  <si>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</si>
  <si>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</si>
  <si>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</si>
  <si>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</si>
  <si>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</si>
  <si>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</si>
  <si>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</si>
  <si>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</si>
  <si>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</si>
  <si>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</si>
  <si>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</si>
  <si>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</si>
  <si>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</si>
  <si>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</si>
  <si>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</si>
  <si>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</si>
  <si>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</si>
  <si>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</si>
  <si>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</si>
  <si>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</si>
  <si>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</si>
  <si>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</si>
  <si>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</si>
  <si>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</si>
  <si>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</si>
  <si>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</si>
  <si>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</si>
  <si>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</si>
  <si>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</si>
  <si>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</si>
  <si>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</si>
  <si>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</si>
  <si>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</si>
  <si>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</si>
  <si>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</si>
  <si>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</si>
  <si>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</si>
  <si>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</si>
  <si>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</si>
  <si>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</si>
  <si>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</si>
  <si>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</si>
  <si>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</si>
  <si>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</si>
  <si>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</si>
  <si>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</si>
  <si>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</si>
  <si>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</si>
  <si>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</si>
  <si>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</si>
  <si>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</si>
  <si>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</si>
  <si>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</si>
  <si>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</si>
  <si>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</si>
  <si>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</si>
  <si>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</si>
  <si>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</si>
  <si>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</si>
  <si>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</si>
  <si>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</si>
  <si>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</si>
  <si>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</si>
  <si>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</si>
  <si>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</si>
  <si>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</si>
  <si>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</si>
  <si>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</si>
  <si>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</si>
  <si>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</si>
  <si>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</si>
  <si>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</si>
  <si>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</si>
  <si>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</si>
  <si>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</si>
  <si>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</si>
  <si>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</si>
  <si>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</si>
  <si>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</si>
  <si>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</si>
  <si>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</si>
  <si>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</si>
  <si>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</si>
  <si>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</si>
  <si>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</si>
  <si>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</si>
  <si>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</si>
  <si>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</si>
  <si>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</si>
  <si>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</si>
  <si>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</si>
  <si>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</si>
  <si>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</si>
  <si>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</si>
  <si>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</si>
  <si>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</si>
  <si>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</si>
  <si>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</si>
  <si>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</si>
  <si>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</si>
  <si>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</si>
  <si>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</si>
  <si>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</si>
  <si>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</si>
  <si>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</si>
  <si>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</si>
  <si>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</si>
  <si>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</si>
  <si>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</si>
  <si>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</si>
  <si>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</si>
  <si>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</si>
  <si>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</si>
  <si>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</si>
  <si>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</si>
  <si>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</si>
  <si>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</si>
  <si>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</si>
  <si>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</si>
  <si>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</si>
  <si>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</si>
  <si>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</si>
  <si>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</si>
  <si>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</si>
  <si>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</si>
  <si>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</si>
  <si>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</si>
  <si>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</si>
  <si>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</si>
  <si>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</si>
  <si>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</si>
  <si>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</si>
  <si>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</si>
  <si>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</si>
  <si>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</si>
  <si>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</si>
  <si>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</si>
  <si>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</si>
  <si>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</si>
  <si>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</si>
  <si>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</si>
  <si>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</si>
  <si>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</si>
  <si>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</si>
  <si>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</si>
  <si>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</si>
  <si>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</si>
  <si>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</si>
  <si>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</si>
  <si>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</si>
  <si>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</si>
  <si>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</si>
  <si>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</si>
  <si>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</si>
  <si>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</si>
  <si>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</si>
  <si>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</si>
  <si>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</si>
  <si>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</si>
  <si>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</si>
  <si>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</si>
  <si>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</si>
  <si>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</si>
  <si>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</si>
  <si>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</si>
  <si>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</si>
  <si>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</si>
  <si>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</si>
  <si>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</si>
  <si>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</si>
  <si>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</si>
  <si>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</si>
  <si>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</si>
  <si>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</si>
  <si>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</si>
  <si>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</si>
  <si>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</si>
  <si>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</si>
  <si>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</si>
  <si>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</si>
  <si>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</si>
  <si>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</si>
  <si>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</si>
  <si>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</si>
  <si>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</si>
  <si>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</si>
  <si>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</si>
  <si>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</si>
  <si>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</si>
  <si>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</si>
  <si>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</si>
  <si>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</si>
  <si>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</si>
  <si>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</si>
  <si>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</si>
  <si>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</si>
  <si>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</si>
  <si>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</si>
  <si>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</si>
  <si>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</si>
  <si>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</si>
  <si>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</si>
  <si>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</si>
  <si>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</si>
  <si>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</si>
  <si>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</si>
  <si>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</si>
  <si>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</si>
  <si>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</si>
  <si>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</si>
  <si>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</si>
  <si>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</si>
  <si>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</si>
  <si>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</si>
  <si>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</si>
  <si>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</si>
  <si>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</si>
  <si>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</si>
  <si>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</si>
  <si>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</si>
  <si>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</si>
  <si>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</si>
  <si>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</si>
  <si>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</si>
  <si>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</si>
  <si>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</si>
  <si>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</si>
  <si>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</si>
  <si>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</si>
  <si>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</si>
  <si>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</si>
  <si>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</si>
  <si>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</si>
  <si>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</si>
  <si>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</si>
  <si>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</si>
  <si>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</si>
  <si>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</si>
  <si>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</si>
  <si>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</si>
  <si>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</si>
  <si>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</si>
  <si>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</si>
  <si>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</si>
  <si>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</si>
  <si>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</si>
  <si>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</si>
  <si>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</si>
  <si>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</si>
  <si>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</si>
  <si>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</si>
  <si>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</si>
  <si>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</si>
  <si>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</si>
  <si>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</si>
  <si>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</si>
  <si>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</si>
  <si>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</si>
  <si>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</si>
  <si>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</si>
  <si>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</si>
  <si>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</si>
  <si>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</si>
  <si>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</si>
  <si>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</si>
  <si>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</si>
  <si>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</si>
  <si>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</si>
  <si>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</si>
  <si>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</si>
  <si>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</si>
  <si>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</si>
  <si>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</si>
  <si>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</si>
  <si>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</si>
  <si>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</si>
  <si>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</si>
  <si>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</si>
  <si>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</si>
  <si>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</si>
  <si>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</si>
  <si>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</si>
  <si>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</si>
  <si>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</si>
  <si>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</si>
  <si>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</si>
  <si>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</si>
  <si>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</si>
  <si>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</si>
  <si>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</si>
  <si>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</si>
  <si>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</si>
  <si>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</si>
  <si>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</si>
  <si>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</si>
  <si>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</si>
  <si>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</si>
  <si>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</si>
  <si>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</si>
  <si>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</si>
  <si>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</si>
  <si>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</si>
  <si>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</si>
  <si>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</si>
  <si>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</si>
  <si>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</si>
  <si>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</si>
  <si>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</si>
  <si>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</si>
  <si>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</si>
  <si>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</si>
  <si>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</si>
  <si>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</si>
  <si>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</si>
  <si>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</si>
  <si>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</si>
  <si>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</si>
  <si>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</si>
  <si>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</si>
  <si>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</si>
  <si>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</si>
  <si>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</si>
  <si>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</si>
  <si>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</si>
  <si>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</si>
  <si>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</si>
  <si>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</si>
  <si>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</si>
  <si>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</si>
  <si>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</si>
  <si>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</si>
  <si>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</si>
  <si>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</si>
  <si>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</si>
  <si>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</si>
  <si>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</si>
  <si>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</si>
  <si>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</si>
  <si>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</si>
  <si>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</si>
  <si>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</si>
  <si>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</si>
  <si>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</si>
  <si>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</si>
  <si>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</si>
  <si>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</si>
  <si>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</si>
  <si>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</si>
  <si>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</si>
  <si>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</si>
  <si>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</si>
  <si>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</si>
  <si>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</si>
  <si>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</si>
  <si>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</si>
  <si>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</si>
  <si>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</si>
  <si>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</si>
  <si>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</si>
  <si>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</si>
  <si>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</si>
  <si>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</si>
  <si>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</si>
  <si>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</si>
  <si>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</si>
  <si>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</si>
  <si>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</si>
  <si>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</si>
  <si>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</si>
  <si>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</si>
  <si>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</si>
  <si>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</si>
  <si>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</si>
  <si>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</si>
  <si>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</si>
  <si>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</si>
  <si>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</si>
  <si>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</si>
  <si>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</si>
  <si>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</si>
  <si>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</si>
  <si>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</si>
  <si>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</si>
  <si>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</si>
  <si>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</si>
  <si>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</si>
  <si>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</si>
  <si>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</si>
  <si>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</si>
  <si>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</si>
  <si>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</si>
  <si>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</si>
  <si>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</si>
  <si>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</si>
  <si>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</si>
  <si>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</si>
  <si>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</si>
  <si>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</si>
  <si>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</si>
  <si>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</si>
  <si>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</si>
  <si>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</si>
  <si>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</si>
  <si>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</si>
  <si>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</si>
  <si>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</si>
  <si>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</si>
  <si>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</si>
  <si>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</si>
  <si>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</si>
  <si>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</si>
  <si>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</si>
  <si>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</si>
  <si>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</si>
  <si>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</si>
  <si>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</si>
  <si>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</si>
  <si>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</si>
  <si>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</si>
  <si>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</si>
  <si>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</si>
  <si>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</si>
  <si>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</si>
  <si>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</si>
  <si>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</si>
  <si>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</si>
  <si>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</si>
  <si>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</si>
  <si>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</si>
  <si>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</si>
  <si>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</si>
  <si>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</si>
  <si>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</si>
  <si>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</si>
  <si>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</si>
  <si>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</si>
  <si>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</si>
  <si>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</si>
  <si>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</si>
  <si>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</si>
  <si>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</si>
  <si>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</si>
  <si>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</si>
  <si>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</si>
  <si>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</si>
  <si>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</si>
  <si>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</si>
  <si>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</si>
  <si>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</si>
  <si>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</si>
  <si>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</si>
  <si>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</si>
  <si>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</si>
  <si>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</si>
  <si>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</si>
  <si>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</si>
  <si>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</si>
  <si>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</si>
  <si>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</si>
  <si>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</si>
  <si>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</si>
  <si>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</si>
  <si>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</si>
  <si>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</si>
  <si>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</si>
  <si>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</si>
  <si>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</si>
  <si>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</si>
  <si>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</si>
  <si>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</si>
  <si>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</si>
  <si>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</si>
  <si>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</si>
  <si>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</si>
  <si>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</si>
  <si>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</si>
  <si>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</si>
  <si>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</si>
  <si>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</si>
  <si>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</si>
  <si>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</si>
  <si>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</si>
  <si>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</si>
  <si>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</si>
  <si>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</si>
  <si>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</si>
  <si>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</si>
  <si>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</si>
  <si>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</si>
  <si>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</si>
  <si>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</si>
  <si>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</si>
  <si>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</si>
  <si>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</si>
  <si>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</si>
  <si>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</si>
  <si>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</si>
  <si>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</si>
  <si>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</si>
  <si>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</si>
  <si>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</si>
  <si>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</si>
  <si>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</si>
  <si>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</si>
  <si>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</si>
  <si>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</si>
  <si>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</si>
  <si>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</si>
  <si>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</si>
  <si>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</si>
  <si>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</si>
  <si>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</si>
  <si>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</si>
  <si>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</si>
  <si>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</si>
  <si>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</si>
  <si>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</si>
  <si>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</si>
  <si>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</si>
  <si>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</si>
  <si>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</si>
  <si>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</si>
  <si>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</si>
  <si>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</si>
  <si>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</si>
  <si>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</si>
  <si>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</si>
  <si>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</si>
  <si>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</si>
  <si>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</si>
  <si>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</si>
  <si>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</si>
  <si>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</si>
  <si>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</si>
  <si>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</si>
  <si>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</si>
  <si>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</si>
  <si>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</si>
  <si>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</si>
  <si>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</si>
  <si>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</si>
  <si>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</si>
  <si>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</si>
  <si>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</si>
  <si>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</si>
  <si>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</si>
  <si>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</si>
  <si>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</si>
  <si>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</si>
  <si>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</si>
  <si>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</si>
  <si>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</si>
  <si>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</si>
  <si>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</si>
  <si>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</si>
  <si>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</si>
  <si>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</si>
  <si>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</si>
  <si>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</si>
  <si>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</si>
  <si>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</si>
  <si>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</si>
  <si>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</si>
  <si>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</si>
  <si>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</si>
  <si>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</si>
  <si>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</si>
  <si>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</si>
  <si>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</si>
  <si>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</si>
  <si>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</si>
  <si>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</si>
  <si>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</si>
  <si>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</si>
  <si>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</si>
  <si>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</si>
  <si>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</si>
  <si>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</si>
  <si>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</si>
  <si>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</si>
  <si>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</si>
  <si>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</si>
  <si>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</si>
  <si>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</si>
  <si>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</si>
  <si>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</si>
  <si>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</si>
  <si>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</si>
  <si>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</si>
  <si>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</si>
  <si>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</si>
  <si>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</si>
  <si>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</si>
  <si>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</si>
  <si>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</si>
  <si>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</si>
  <si>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</si>
  <si>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</si>
  <si>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</si>
  <si>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</si>
  <si>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</si>
  <si>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</si>
  <si>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</si>
  <si>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</si>
  <si>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</si>
  <si>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</si>
  <si>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</si>
  <si>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</si>
  <si>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</si>
  <si>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</si>
  <si>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</si>
  <si>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</si>
  <si>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</si>
  <si>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</si>
  <si>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</si>
  <si>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</si>
  <si>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</si>
  <si>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</si>
  <si>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</si>
  <si>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</si>
  <si>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</si>
  <si>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</si>
  <si>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</si>
  <si>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</si>
  <si>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</si>
  <si>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</si>
  <si>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</si>
  <si>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</si>
  <si>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</si>
  <si>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</si>
  <si>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</si>
  <si>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</si>
  <si>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</si>
  <si>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</si>
  <si>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</si>
  <si>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</si>
  <si>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</si>
  <si>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</si>
  <si>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</si>
  <si>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</si>
  <si>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</si>
  <si>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</si>
  <si>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</si>
  <si>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</si>
  <si>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</si>
  <si>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</si>
  <si>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</si>
  <si>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</si>
  <si>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</si>
  <si>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</si>
  <si>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</si>
  <si>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</si>
  <si>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</si>
  <si>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</si>
  <si>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</si>
  <si>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</si>
  <si>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</si>
  <si>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</si>
  <si>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</si>
  <si>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</si>
  <si>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</si>
  <si>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</si>
  <si>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</si>
  <si>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</si>
  <si>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</si>
  <si>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</si>
  <si>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</si>
  <si>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</si>
  <si>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</si>
  <si>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</si>
  <si>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</si>
  <si>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</si>
  <si>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</si>
  <si>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</si>
  <si>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</si>
  <si>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</si>
  <si>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</si>
  <si>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</si>
  <si>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</si>
  <si>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</si>
  <si>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</si>
  <si>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</si>
  <si>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</si>
  <si>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</si>
  <si>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</si>
  <si>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</si>
  <si>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</si>
  <si>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</si>
  <si>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</si>
  <si>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</si>
  <si>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</si>
  <si>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</si>
  <si>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</si>
  <si>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</si>
  <si>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</si>
  <si>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</si>
  <si>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</si>
  <si>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</si>
  <si>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</si>
  <si>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</si>
  <si>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</si>
  <si>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</si>
  <si>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</si>
  <si>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</si>
  <si>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</si>
  <si>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</si>
  <si>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</si>
  <si>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</si>
  <si>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</si>
  <si>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</si>
  <si>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</si>
  <si>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</si>
  <si>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</si>
  <si>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</si>
  <si>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</si>
  <si>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</si>
  <si>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</si>
  <si>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</si>
  <si>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</si>
  <si>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</si>
  <si>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</si>
  <si>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</si>
  <si>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</si>
  <si>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</si>
  <si>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</si>
  <si>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</si>
  <si>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</si>
  <si>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</si>
  <si>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</si>
  <si>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</si>
  <si>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</si>
  <si>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</si>
  <si>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</si>
  <si>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</si>
  <si>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</si>
  <si>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</si>
  <si>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</si>
  <si>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</si>
  <si>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</si>
  <si>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</si>
  <si>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</si>
  <si>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</si>
  <si>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</si>
  <si>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</si>
  <si>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</si>
  <si>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</si>
  <si>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</si>
  <si>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</si>
  <si>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</si>
  <si>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</si>
  <si>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</si>
  <si>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</si>
  <si>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</si>
  <si>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</si>
  <si>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</si>
  <si>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</si>
  <si>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</si>
  <si>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</si>
  <si>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</si>
  <si>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</si>
  <si>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</si>
  <si>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</si>
  <si>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</si>
  <si>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</si>
  <si>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</si>
  <si>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</si>
  <si>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</si>
  <si>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</si>
  <si>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</si>
  <si>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</si>
  <si>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</si>
  <si>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</si>
  <si>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</si>
  <si>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</si>
  <si>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</si>
  <si>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</si>
  <si>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</si>
  <si>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</si>
  <si>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</si>
  <si>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</si>
  <si>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</si>
  <si>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</si>
  <si>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</si>
  <si>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</si>
  <si>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</si>
  <si>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</si>
  <si>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</si>
  <si>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</si>
  <si>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</si>
  <si>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</si>
  <si>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</si>
  <si>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</si>
  <si>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</si>
  <si>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</si>
  <si>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</si>
  <si>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</si>
  <si>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</si>
  <si>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</si>
  <si>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</si>
  <si>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</si>
  <si>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</si>
  <si>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</si>
  <si>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</si>
  <si>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</si>
  <si>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</si>
  <si>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</si>
  <si>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</si>
  <si>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</si>
  <si>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</si>
  <si>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</si>
  <si>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</si>
  <si>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</si>
  <si>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</si>
  <si>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</si>
  <si>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</si>
  <si>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</si>
  <si>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</si>
  <si>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</si>
  <si>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</si>
  <si>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</si>
  <si>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</si>
  <si>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</si>
  <si>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</si>
  <si>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</si>
  <si>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</si>
  <si>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</si>
  <si>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</si>
  <si>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</si>
  <si>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</si>
  <si>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</si>
  <si>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</si>
  <si>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</si>
  <si>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</si>
  <si>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</si>
  <si>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</si>
  <si>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</si>
  <si>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</si>
  <si>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</si>
  <si>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</si>
  <si>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</si>
  <si>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</si>
  <si>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</si>
  <si>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</si>
  <si>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</si>
  <si>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</si>
  <si>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</si>
  <si>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</si>
  <si>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</si>
  <si>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</si>
  <si>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</si>
  <si>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</si>
  <si>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</si>
  <si>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</si>
  <si>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</si>
  <si>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</si>
  <si>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</si>
  <si>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</si>
  <si>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</si>
  <si>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</si>
  <si>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</si>
  <si>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</si>
  <si>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</si>
  <si>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</si>
  <si>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</si>
  <si>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</si>
  <si>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</si>
  <si>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</si>
  <si>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</si>
  <si>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</si>
  <si>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</si>
  <si>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</si>
  <si>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</si>
  <si>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</si>
  <si>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</si>
  <si>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</si>
  <si>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</si>
  <si>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</si>
  <si>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</si>
  <si>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</si>
  <si>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</si>
  <si>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</si>
  <si>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</si>
  <si>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</si>
  <si>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</si>
  <si>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</si>
  <si>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</si>
  <si>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</si>
  <si>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</si>
  <si>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</si>
  <si>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</si>
  <si>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</si>
  <si>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</si>
  <si>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</si>
  <si>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</si>
  <si>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</si>
  <si>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</si>
  <si>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</si>
  <si>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</si>
  <si>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</si>
  <si>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</si>
  <si>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</si>
  <si>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</si>
  <si>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</si>
  <si>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</si>
  <si>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</si>
  <si>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</si>
  <si>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</si>
  <si>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</si>
  <si>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</si>
  <si>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</si>
  <si>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</si>
  <si>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</si>
  <si>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</si>
  <si>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</si>
  <si>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</si>
  <si>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</si>
  <si>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</si>
  <si>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</si>
  <si>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</si>
  <si>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</si>
  <si>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</si>
  <si>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</si>
  <si>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</si>
  <si>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</si>
  <si>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</si>
  <si>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</si>
  <si>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</si>
  <si>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</si>
  <si>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</si>
  <si>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</si>
  <si>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</si>
  <si>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</si>
  <si>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</si>
  <si>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</si>
  <si>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</si>
  <si>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</si>
  <si>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</si>
  <si>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</si>
  <si>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</si>
  <si>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</si>
  <si>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</si>
  <si>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</si>
  <si>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</si>
  <si>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</si>
  <si>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</si>
  <si>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</si>
  <si>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</si>
  <si>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</si>
  <si>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</si>
  <si>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</si>
  <si>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</si>
  <si>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</si>
  <si>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</si>
  <si>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</si>
  <si>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</si>
  <si>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</si>
  <si>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</si>
  <si>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</si>
  <si>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</si>
  <si>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</si>
  <si>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</si>
  <si>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</si>
  <si>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</si>
  <si>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</si>
  <si>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</si>
  <si>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</si>
  <si>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</si>
  <si>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</si>
  <si>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</si>
  <si>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</si>
  <si>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</si>
  <si>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</si>
  <si>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</si>
  <si>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</si>
  <si>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</si>
  <si>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</si>
  <si>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</si>
  <si>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</si>
  <si>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</si>
  <si>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</si>
  <si>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</si>
  <si>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</si>
  <si>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</si>
  <si>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</si>
  <si>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</si>
  <si>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</si>
  <si>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</si>
  <si>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</si>
  <si>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</si>
  <si>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</si>
  <si>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</si>
  <si>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</si>
  <si>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</si>
  <si>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</si>
  <si>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</si>
  <si>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</si>
  <si>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</si>
  <si>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</si>
  <si>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</si>
  <si>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</si>
  <si>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</si>
  <si>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</si>
  <si>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</si>
  <si>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</si>
  <si>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</si>
  <si>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</si>
  <si>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</si>
  <si>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</si>
  <si>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</si>
  <si>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</si>
  <si>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</si>
  <si>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</si>
  <si>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</si>
  <si>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</si>
  <si>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</si>
  <si>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</si>
  <si>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</si>
  <si>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</si>
  <si>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</si>
  <si>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</si>
  <si>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</si>
  <si>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</si>
  <si>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</si>
  <si>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</si>
  <si>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</si>
  <si>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</si>
  <si>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</si>
  <si>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</si>
  <si>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</si>
  <si>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</si>
  <si>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</si>
  <si>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</si>
  <si>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</si>
  <si>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</si>
  <si>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</si>
  <si>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</si>
  <si>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</si>
  <si>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</si>
  <si>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</si>
  <si>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</si>
  <si>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</si>
  <si>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</si>
  <si>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</si>
  <si>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</si>
  <si>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</si>
  <si>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</si>
  <si>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</si>
  <si>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</si>
  <si>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</si>
  <si>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</si>
  <si>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</si>
  <si>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</si>
  <si>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</si>
  <si>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</si>
  <si>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</si>
  <si>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</si>
  <si>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</si>
  <si>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</si>
  <si>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</si>
  <si>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</si>
  <si>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</si>
  <si>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</si>
  <si>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</si>
  <si>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</si>
  <si>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</si>
  <si>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</si>
  <si>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</si>
  <si>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</si>
  <si>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</si>
  <si>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</si>
  <si>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</si>
  <si>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</si>
  <si>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</si>
  <si>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</si>
  <si>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</si>
  <si>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</si>
  <si>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</si>
  <si>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</si>
  <si>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</si>
  <si>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</si>
  <si>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</si>
  <si>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</si>
  <si>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</si>
  <si>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</si>
  <si>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</si>
  <si>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</si>
  <si>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</si>
  <si>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</si>
  <si>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</si>
  <si>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</si>
  <si>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</si>
  <si>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</si>
  <si>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</si>
  <si>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</si>
  <si>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</si>
  <si>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</si>
  <si>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</si>
  <si>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</si>
  <si>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</si>
  <si>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</si>
  <si>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</si>
  <si>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</si>
  <si>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</si>
  <si>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</si>
  <si>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</si>
  <si>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</si>
  <si>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</si>
  <si>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</si>
  <si>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</si>
  <si>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</si>
  <si>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</si>
  <si>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</si>
  <si>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</si>
  <si>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</si>
  <si>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</si>
  <si>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</si>
  <si>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</si>
  <si>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</si>
  <si>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</si>
  <si>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</si>
  <si>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</si>
  <si>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</si>
  <si>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</si>
  <si>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</si>
  <si>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</si>
  <si>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</si>
  <si>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</si>
  <si>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</si>
  <si>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</si>
  <si>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</si>
  <si>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</si>
  <si>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</si>
  <si>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</si>
  <si>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</si>
  <si>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</si>
  <si>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</si>
  <si>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</si>
  <si>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</si>
  <si>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</si>
  <si>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</si>
  <si>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</si>
  <si>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</si>
  <si>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</si>
  <si>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</si>
  <si>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</si>
  <si>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</si>
  <si>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</si>
  <si>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</si>
  <si>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</si>
  <si>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</si>
  <si>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</si>
  <si>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</si>
  <si>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</si>
  <si>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</si>
  <si>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</si>
  <si>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</si>
  <si>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</si>
  <si>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</si>
  <si>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</si>
  <si>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</si>
  <si>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</si>
  <si>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</si>
  <si>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</si>
  <si>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</si>
  <si>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</si>
  <si>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</si>
  <si>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</si>
  <si>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</si>
  <si>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</si>
  <si>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</si>
  <si>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</si>
  <si>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</si>
  <si>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</si>
  <si>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</si>
  <si>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</si>
  <si>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</si>
  <si>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</si>
  <si>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</si>
  <si>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</si>
  <si>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</si>
  <si>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</si>
  <si>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</si>
  <si>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</si>
  <si>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</si>
  <si>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</si>
  <si>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</si>
  <si>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</si>
  <si>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</si>
  <si>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</si>
  <si>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</si>
  <si>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</si>
  <si>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</si>
  <si>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</si>
  <si>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</si>
  <si>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</si>
  <si>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</si>
  <si>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</si>
  <si>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</si>
  <si>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</si>
  <si>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</si>
  <si>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</si>
  <si>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</si>
  <si>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</si>
  <si>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</si>
  <si>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</si>
  <si>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</si>
  <si>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</si>
  <si>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</si>
  <si>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</si>
  <si>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</si>
  <si>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</si>
  <si>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</si>
  <si>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</si>
  <si>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</si>
  <si>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</si>
  <si>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</si>
  <si>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</si>
  <si>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</si>
  <si>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</si>
  <si>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</si>
  <si>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</si>
  <si>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</si>
  <si>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</si>
  <si>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</si>
  <si>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</si>
  <si>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</si>
  <si>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</si>
  <si>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</si>
  <si>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</si>
  <si>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</si>
  <si>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</si>
  <si>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</si>
  <si>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</si>
  <si>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</si>
  <si>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</si>
  <si>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</si>
  <si>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</si>
  <si>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</si>
  <si>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</si>
  <si>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</si>
  <si>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</si>
  <si>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</si>
  <si>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</si>
  <si>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</si>
  <si>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</si>
  <si>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</si>
  <si>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</si>
  <si>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</si>
  <si>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</si>
  <si>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</si>
  <si>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</si>
  <si>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</si>
  <si>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</si>
  <si>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</si>
  <si>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</si>
  <si>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</si>
  <si>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</si>
  <si>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</si>
  <si>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</si>
  <si>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</si>
  <si>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</si>
  <si>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</si>
  <si>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</si>
  <si>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</si>
  <si>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</si>
  <si>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</si>
  <si>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</si>
  <si>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</si>
  <si>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</si>
  <si>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</si>
  <si>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</si>
  <si>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</si>
  <si>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</si>
  <si>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</si>
  <si>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</si>
  <si>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</si>
  <si>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</si>
  <si>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</si>
  <si>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</si>
  <si>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</si>
  <si>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</si>
  <si>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</si>
  <si>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</si>
  <si>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</si>
  <si>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</si>
  <si>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</si>
  <si>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</si>
  <si>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</si>
  <si>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</si>
  <si>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</si>
  <si>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</si>
  <si>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</si>
  <si>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</si>
  <si>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</si>
  <si>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</si>
  <si>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</si>
  <si>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</si>
  <si>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</si>
  <si>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</si>
  <si>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</si>
  <si>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</si>
  <si>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</si>
  <si>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</si>
  <si>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</si>
  <si>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</si>
  <si>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</si>
  <si>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</si>
  <si>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</si>
  <si>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</si>
  <si>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</si>
  <si>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</si>
  <si>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</si>
  <si>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</si>
  <si>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</si>
  <si>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</si>
  <si>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</si>
  <si>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</si>
  <si>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</si>
  <si>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</si>
  <si>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</si>
  <si>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</si>
  <si>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</si>
  <si>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</si>
  <si>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</si>
  <si>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</si>
  <si>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</si>
  <si>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</si>
  <si>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</si>
  <si>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</si>
  <si>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</si>
  <si>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</si>
  <si>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</si>
  <si>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</si>
  <si>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</si>
  <si>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</si>
  <si>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</si>
  <si>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</si>
  <si>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</si>
  <si>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</si>
  <si>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</si>
  <si>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</si>
  <si>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</si>
  <si>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</si>
  <si>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</si>
  <si>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</si>
  <si>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</si>
  <si>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</si>
  <si>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</si>
  <si>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</si>
  <si>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</si>
  <si>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</si>
  <si>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</si>
  <si>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</si>
  <si>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</si>
  <si>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</si>
  <si>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</si>
  <si>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</si>
  <si>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</si>
  <si>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</si>
  <si>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</si>
  <si>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</si>
  <si>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</si>
  <si>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</si>
  <si>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</si>
  <si>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</si>
  <si>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</si>
  <si>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</si>
  <si>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</si>
  <si>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</si>
  <si>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</si>
  <si>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</si>
  <si>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</si>
  <si>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</si>
  <si>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</si>
  <si>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</si>
  <si>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</si>
  <si>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</si>
  <si>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</si>
  <si>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</si>
  <si>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</si>
  <si>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</si>
  <si>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</si>
  <si>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</si>
  <si>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</si>
  <si>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</si>
  <si>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</si>
  <si>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</si>
  <si>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</si>
  <si>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</si>
  <si>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</si>
  <si>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</si>
  <si>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</si>
  <si>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</si>
  <si>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</si>
  <si>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</si>
  <si>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</si>
  <si>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</si>
  <si>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</si>
  <si>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</si>
  <si>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</si>
  <si>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</si>
  <si>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</si>
  <si>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</si>
  <si>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</si>
  <si>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</si>
  <si>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</si>
  <si>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</si>
  <si>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</si>
  <si>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</si>
  <si>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</si>
  <si>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</si>
  <si>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</si>
  <si>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</si>
  <si>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</si>
  <si>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</si>
  <si>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</si>
  <si>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</si>
  <si>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</si>
  <si>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</si>
  <si>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</si>
  <si>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</si>
  <si>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</si>
  <si>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</si>
  <si>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</si>
  <si>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</si>
  <si>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</si>
  <si>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</si>
  <si>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</si>
  <si>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</si>
  <si>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</si>
  <si>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</si>
  <si>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</si>
  <si>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</si>
  <si>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</si>
  <si>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</si>
  <si>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</si>
  <si>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</si>
  <si>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</si>
  <si>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</si>
  <si>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</si>
  <si>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</si>
  <si>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</si>
  <si>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</si>
  <si>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</si>
  <si>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</si>
  <si>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</si>
  <si>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</si>
  <si>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</si>
  <si>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</si>
  <si>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</si>
  <si>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</si>
  <si>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</si>
  <si>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</si>
  <si>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</si>
  <si>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</si>
  <si>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</si>
  <si>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</si>
  <si>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</si>
  <si>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</si>
  <si>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</si>
  <si>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</si>
  <si>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</si>
  <si>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</si>
  <si>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</si>
  <si>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</si>
  <si>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</si>
  <si>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</si>
  <si>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</si>
  <si>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</si>
  <si>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</si>
  <si>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</si>
  <si>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</si>
  <si>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</si>
  <si>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</si>
  <si>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</si>
  <si>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</si>
  <si>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</si>
  <si>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</si>
  <si>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</si>
  <si>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</si>
  <si>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</si>
  <si>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</si>
  <si>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</si>
  <si>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</si>
  <si>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</si>
  <si>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</si>
  <si>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</si>
  <si>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</si>
  <si>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</si>
  <si>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</si>
  <si>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</si>
  <si>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</si>
  <si>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</si>
  <si>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</si>
  <si>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</si>
  <si>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</si>
  <si>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</si>
  <si>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</si>
  <si>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</si>
  <si>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</si>
  <si>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</si>
  <si>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</si>
  <si>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</si>
  <si>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</si>
  <si>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</si>
  <si>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</si>
  <si>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</si>
  <si>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</si>
  <si>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</si>
  <si>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</si>
  <si>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</si>
  <si>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</si>
  <si>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</si>
  <si>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</si>
  <si>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</si>
  <si>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</si>
  <si>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</si>
  <si>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</si>
  <si>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</si>
  <si>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</si>
  <si>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</si>
  <si>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</si>
  <si>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</si>
  <si>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</si>
  <si>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</si>
  <si>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</si>
  <si>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</si>
  <si>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</si>
  <si>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</si>
  <si>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</si>
  <si>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</si>
  <si>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</si>
  <si>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</si>
  <si>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</si>
  <si>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</si>
  <si>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</si>
  <si>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</si>
  <si>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</si>
  <si>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</si>
  <si>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</si>
  <si>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</si>
  <si>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</si>
  <si>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</si>
  <si>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</si>
  <si>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</si>
  <si>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</si>
  <si>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</si>
  <si>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</si>
  <si>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</si>
  <si>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</si>
  <si>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</si>
  <si>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</si>
  <si>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</si>
  <si>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</si>
  <si>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</si>
  <si>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</si>
  <si>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</si>
  <si>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</si>
  <si>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</si>
  <si>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</si>
  <si>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</si>
  <si>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</si>
  <si>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</si>
  <si>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</si>
  <si>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</si>
  <si>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</si>
  <si>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</si>
  <si>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</si>
  <si>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</si>
  <si>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</si>
  <si>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</si>
  <si>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</si>
  <si>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</si>
  <si>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</si>
  <si>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</si>
  <si>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</si>
  <si>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</si>
  <si>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</si>
  <si>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</si>
  <si>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</si>
  <si>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</si>
  <si>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</si>
  <si>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</si>
  <si>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</si>
  <si>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</si>
  <si>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</si>
  <si>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</si>
  <si>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</si>
  <si>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</si>
  <si>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</si>
  <si>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</si>
  <si>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</si>
  <si>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</si>
  <si>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</si>
  <si>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</si>
  <si>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</si>
  <si>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</si>
  <si>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</si>
  <si>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</si>
  <si>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</si>
  <si>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</si>
  <si>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</si>
  <si>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</si>
  <si>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</si>
  <si>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</si>
  <si>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</si>
  <si>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</si>
  <si>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</si>
  <si>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</si>
  <si>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</si>
  <si>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</si>
  <si>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</si>
  <si>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</si>
  <si>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</si>
  <si>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</si>
  <si>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</si>
  <si>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</si>
  <si>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</si>
  <si>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</si>
  <si>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</si>
  <si>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</si>
  <si>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</si>
  <si>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</si>
  <si>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</si>
  <si>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</si>
  <si>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</si>
  <si>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</si>
  <si>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</si>
  <si>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</si>
  <si>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</si>
  <si>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</si>
  <si>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</si>
  <si>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</si>
  <si>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</si>
  <si>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</si>
  <si>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</si>
  <si>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</si>
  <si>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</si>
  <si>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</si>
  <si>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</si>
  <si>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</si>
  <si>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</si>
  <si>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</si>
  <si>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</si>
  <si>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</si>
  <si>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</si>
  <si>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</si>
  <si>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</si>
  <si>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</si>
  <si>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</si>
  <si>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</si>
  <si>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</si>
  <si>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</si>
  <si>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</si>
  <si>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</si>
  <si>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</si>
  <si>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</si>
  <si>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</si>
  <si>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</si>
  <si>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</si>
  <si>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</si>
  <si>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</si>
  <si>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</si>
  <si>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</si>
  <si>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</si>
  <si>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</si>
  <si>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</si>
  <si>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</si>
  <si>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</si>
  <si>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</si>
  <si>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</si>
  <si>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</si>
  <si>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</si>
  <si>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</si>
  <si>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</si>
  <si>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</si>
  <si>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</si>
  <si>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</si>
  <si>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</si>
  <si>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</si>
  <si>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</si>
  <si>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</si>
  <si>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</si>
  <si>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</si>
  <si>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</si>
  <si>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</si>
  <si>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</si>
  <si>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</si>
  <si>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</si>
  <si>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</si>
  <si>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</si>
  <si>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</si>
  <si>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</si>
  <si>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</si>
  <si>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</si>
  <si>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</si>
  <si>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</si>
  <si>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</si>
  <si>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</si>
  <si>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</si>
  <si>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</si>
  <si>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</si>
  <si>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</si>
  <si>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</si>
  <si>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</si>
  <si>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</si>
  <si>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</si>
  <si>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</si>
  <si>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</si>
  <si>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</si>
  <si>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</si>
  <si>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</si>
  <si>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</si>
  <si>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</si>
  <si>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</si>
  <si>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</si>
  <si>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</si>
  <si>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</si>
  <si>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</si>
  <si>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</si>
  <si>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</si>
  <si>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</si>
  <si>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</si>
  <si>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</si>
  <si>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</si>
  <si>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</si>
  <si>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</si>
  <si>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</si>
  <si>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</si>
  <si>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</si>
  <si>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</si>
  <si>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</si>
  <si>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</si>
  <si>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</si>
  <si>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</si>
  <si>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</si>
  <si>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</si>
  <si>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</si>
  <si>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</si>
  <si>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</si>
  <si>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</si>
  <si>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</si>
  <si>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</si>
  <si>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</si>
  <si>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</si>
  <si>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</si>
  <si>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</si>
  <si>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</si>
  <si>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</si>
  <si>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</si>
  <si>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</si>
  <si>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</si>
  <si>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</si>
  <si>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</si>
  <si>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</si>
  <si>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</si>
  <si>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</si>
  <si>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</si>
  <si>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</si>
  <si>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</si>
  <si>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</si>
  <si>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</si>
  <si>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</si>
  <si>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</si>
  <si>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</si>
  <si>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</si>
  <si>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</si>
  <si>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</si>
  <si>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</si>
  <si>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</si>
  <si>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</si>
  <si>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</si>
  <si>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</si>
  <si>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</si>
  <si>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</si>
  <si>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</si>
  <si>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</si>
  <si>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</si>
  <si>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</si>
  <si>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</si>
  <si>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</si>
  <si>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</si>
  <si>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</si>
  <si>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</si>
  <si>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</si>
  <si>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</si>
  <si>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</si>
  <si>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</si>
  <si>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</si>
  <si>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</si>
  <si>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</si>
  <si>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</si>
  <si>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</si>
  <si>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</si>
  <si>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</si>
  <si>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</si>
  <si>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</si>
  <si>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</si>
  <si>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</si>
  <si>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</si>
  <si>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</si>
  <si>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</si>
  <si>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</si>
  <si>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</si>
  <si>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</si>
  <si>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</si>
  <si>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</si>
  <si>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</si>
  <si>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</si>
  <si>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</si>
  <si>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</si>
  <si>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</si>
  <si>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</si>
  <si>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</si>
  <si>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</si>
  <si>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</si>
  <si>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</si>
  <si>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</si>
  <si>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</si>
  <si>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</si>
  <si>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</si>
  <si>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</si>
  <si>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</si>
  <si>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</si>
  <si>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</si>
  <si>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</si>
  <si>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</si>
  <si>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</si>
  <si>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</si>
  <si>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</si>
  <si>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</si>
  <si>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</si>
  <si>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</si>
  <si>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</si>
  <si>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</si>
  <si>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</si>
  <si>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</si>
  <si>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</si>
  <si>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</si>
  <si>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</si>
  <si>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</si>
  <si>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</si>
  <si>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</si>
  <si>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</si>
  <si>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</si>
  <si>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</si>
  <si>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</si>
  <si>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</si>
  <si>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</si>
  <si>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</si>
  <si>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</si>
  <si>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</si>
  <si>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</si>
  <si>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</si>
  <si>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</si>
  <si>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</si>
  <si>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</si>
  <si>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</si>
  <si>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</si>
  <si>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</si>
  <si>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</si>
  <si>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</si>
  <si>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</si>
  <si>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</si>
  <si>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</si>
  <si>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</si>
  <si>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</si>
  <si>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</si>
  <si>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</si>
  <si>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</si>
  <si>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</si>
  <si>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</si>
  <si>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</si>
  <si>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</si>
  <si>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</si>
  <si>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</si>
  <si>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</si>
  <si>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</si>
  <si>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</si>
  <si>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</si>
  <si>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</si>
  <si>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</si>
  <si>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</si>
  <si>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</si>
  <si>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</si>
  <si>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</si>
  <si>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</si>
  <si>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</si>
  <si>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</si>
  <si>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</si>
  <si>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</si>
  <si>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</si>
  <si>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</si>
  <si>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</si>
  <si>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</si>
  <si>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</si>
  <si>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</si>
  <si>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</si>
  <si>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</si>
  <si>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</si>
  <si>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</si>
  <si>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</si>
  <si>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</si>
  <si>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</si>
  <si>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</si>
  <si>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</si>
  <si>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</si>
  <si>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</si>
  <si>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</si>
  <si>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</si>
  <si>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</si>
  <si>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</si>
  <si>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</si>
  <si>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</si>
  <si>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</si>
  <si>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</si>
  <si>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</si>
  <si>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</si>
  <si>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</si>
  <si>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</si>
  <si>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</si>
  <si>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</si>
  <si>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</si>
  <si>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</si>
  <si>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</si>
  <si>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</si>
  <si>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</si>
  <si>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</si>
  <si>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</si>
  <si>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</si>
  <si>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</si>
  <si>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</si>
  <si>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</si>
  <si>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</si>
  <si>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</si>
  <si>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</si>
  <si>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</si>
  <si>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</si>
  <si>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</si>
  <si>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</si>
  <si>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</si>
  <si>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</si>
  <si>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</si>
  <si>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</si>
  <si>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</si>
  <si>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</si>
  <si>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</si>
  <si>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</si>
  <si>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</si>
  <si>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</si>
  <si>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</si>
  <si>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</si>
  <si>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</si>
  <si>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</si>
  <si>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</si>
  <si>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</si>
  <si>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</si>
  <si>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</si>
  <si>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</si>
  <si>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</si>
  <si>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</si>
  <si>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</si>
  <si>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</si>
  <si>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</si>
  <si>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</si>
  <si>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</si>
  <si>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</si>
  <si>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</si>
  <si>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</si>
  <si>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</si>
  <si>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</si>
  <si>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</si>
  <si>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</si>
  <si>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</si>
  <si>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</si>
  <si>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</si>
  <si>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</si>
  <si>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</si>
  <si>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</si>
  <si>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</si>
  <si>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</si>
  <si>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</si>
  <si>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</si>
  <si>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</si>
  <si>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</si>
  <si>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</si>
  <si>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</si>
  <si>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</si>
  <si>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</si>
  <si>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</si>
  <si>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</si>
  <si>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</si>
  <si>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</si>
  <si>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</si>
  <si>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</si>
  <si>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</si>
  <si>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</si>
  <si>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</si>
  <si>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</si>
  <si>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</si>
  <si>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</si>
  <si>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</si>
  <si>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</si>
  <si>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</si>
  <si>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</si>
  <si>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</si>
  <si>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</si>
  <si>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</si>
  <si>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</si>
  <si>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</si>
  <si>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</si>
  <si>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</si>
  <si>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</si>
  <si>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</si>
  <si>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</si>
  <si>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</si>
  <si>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</si>
  <si>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</si>
  <si>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</si>
  <si>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</si>
  <si>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</si>
  <si>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</si>
  <si>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</si>
  <si>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</si>
  <si>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</si>
  <si>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</si>
  <si>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</si>
  <si>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</si>
  <si>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</si>
  <si>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</si>
  <si>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</si>
  <si>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</si>
  <si>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</si>
  <si>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</si>
  <si>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</si>
  <si>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</si>
  <si>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</si>
  <si>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</si>
  <si>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</si>
  <si>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</si>
  <si>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</si>
  <si>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</si>
  <si>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</si>
  <si>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</si>
  <si>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</si>
  <si>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</si>
  <si>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</si>
  <si>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</si>
  <si>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</si>
  <si>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</si>
  <si>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</si>
  <si>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</si>
  <si>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</si>
  <si>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</si>
  <si>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</si>
  <si>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</si>
  <si>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</si>
  <si>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</si>
  <si>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</si>
  <si>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</si>
  <si>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</si>
  <si>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</si>
  <si>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</si>
  <si>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</si>
  <si>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</si>
  <si>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</si>
  <si>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</si>
  <si>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</si>
  <si>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</si>
  <si>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</si>
  <si>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</si>
  <si>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</si>
  <si>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</si>
  <si>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</si>
  <si>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</si>
  <si>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</si>
  <si>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</si>
  <si>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</si>
  <si>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</si>
  <si>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</si>
  <si>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</si>
  <si>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</si>
  <si>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</si>
  <si>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</si>
  <si>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</si>
  <si>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</si>
  <si>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</si>
  <si>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</si>
  <si>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</si>
  <si>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</si>
  <si>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</si>
  <si>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</si>
  <si>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</si>
  <si>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</si>
  <si>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</si>
  <si>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</si>
  <si>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</si>
  <si>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</si>
  <si>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</si>
  <si>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</si>
  <si>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</si>
  <si>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</si>
  <si>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</si>
  <si>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</si>
  <si>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</si>
  <si>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</si>
  <si>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</si>
  <si>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</si>
  <si>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</si>
  <si>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</si>
  <si>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</si>
  <si>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</si>
  <si>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</si>
  <si>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</si>
  <si>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</si>
  <si>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</si>
  <si>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</si>
  <si>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</si>
  <si>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</si>
  <si>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</si>
  <si>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</si>
  <si>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</si>
  <si>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</si>
  <si>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</si>
  <si>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</si>
  <si>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</si>
  <si>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</si>
  <si>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</si>
  <si>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</si>
  <si>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</si>
  <si>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</si>
  <si>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</si>
  <si>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</si>
  <si>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</si>
  <si>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</si>
  <si>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</si>
  <si>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</si>
  <si>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</si>
  <si>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</si>
  <si>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</si>
  <si>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</si>
  <si>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</si>
  <si>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</si>
  <si>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</si>
  <si>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</si>
  <si>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</si>
  <si>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</si>
  <si>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</si>
  <si>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</si>
  <si>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</si>
  <si>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</si>
  <si>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</si>
  <si>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</si>
  <si>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</si>
  <si>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</si>
  <si>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</si>
  <si>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</si>
  <si>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</si>
  <si>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</si>
  <si>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</si>
  <si>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</si>
  <si>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</si>
  <si>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</si>
  <si>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</si>
  <si>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</si>
  <si>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</si>
  <si>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</si>
  <si>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</si>
  <si>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</si>
  <si>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</si>
  <si>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</si>
  <si>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</si>
  <si>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</si>
  <si>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</si>
  <si>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</si>
  <si>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</si>
  <si>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</si>
  <si>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</si>
  <si>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</si>
  <si>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</si>
  <si>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</si>
  <si>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</si>
  <si>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</si>
  <si>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</si>
  <si>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</si>
  <si>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</si>
  <si>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</si>
  <si>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</si>
  <si>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</si>
  <si>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</si>
  <si>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</si>
  <si>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</si>
  <si>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</si>
  <si>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</si>
  <si>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</si>
  <si>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</si>
  <si>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</si>
  <si>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</si>
  <si>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</si>
  <si>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</si>
  <si>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</si>
  <si>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</si>
  <si>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</si>
  <si>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</si>
  <si>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</si>
  <si>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</si>
  <si>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</si>
  <si>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</si>
  <si>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</si>
  <si>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</si>
  <si>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</si>
  <si>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</si>
  <si>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</si>
  <si>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</si>
  <si>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</si>
  <si>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</si>
  <si>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</si>
  <si>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</si>
  <si>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</si>
  <si>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</si>
  <si>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</si>
  <si>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</si>
  <si>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</si>
  <si>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</si>
  <si>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</si>
  <si>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</si>
  <si>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</si>
  <si>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</si>
  <si>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</si>
  <si>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</si>
  <si>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</si>
  <si>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</si>
  <si>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</si>
  <si>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</si>
  <si>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</si>
  <si>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</si>
  <si>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</si>
  <si>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</si>
  <si>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</si>
  <si>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</si>
  <si>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</si>
  <si>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</si>
  <si>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</si>
  <si>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</si>
  <si>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</si>
  <si>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</si>
  <si>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</si>
  <si>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</si>
  <si>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</si>
  <si>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</si>
  <si>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</si>
  <si>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</si>
  <si>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</si>
  <si>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</si>
  <si>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</si>
  <si>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</si>
  <si>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</si>
  <si>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</si>
  <si>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</si>
  <si>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</si>
  <si>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</si>
  <si>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</si>
  <si>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</si>
  <si>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</si>
  <si>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</si>
  <si>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</si>
  <si>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</si>
  <si>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</si>
  <si>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</si>
  <si>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</si>
  <si>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</si>
  <si>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</si>
  <si>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</si>
  <si>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</si>
  <si>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</si>
  <si>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</si>
  <si>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</si>
  <si>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</si>
  <si>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</si>
  <si>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</si>
  <si>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</si>
  <si>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</si>
  <si>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</si>
  <si>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</si>
  <si>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</si>
  <si>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</si>
  <si>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</si>
  <si>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</si>
  <si>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</si>
  <si>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</si>
  <si>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</si>
  <si>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</si>
  <si>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</si>
  <si>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</si>
  <si>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</si>
  <si>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</si>
  <si>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</si>
  <si>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</si>
  <si>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</si>
  <si>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</si>
  <si>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</si>
  <si>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</si>
  <si>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</si>
  <si>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</si>
  <si>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</si>
  <si>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</si>
  <si>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</si>
  <si>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</si>
  <si>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</si>
  <si>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</si>
  <si>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</si>
  <si>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</si>
  <si>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</si>
  <si>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</si>
  <si>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</si>
  <si>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</si>
  <si>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</si>
  <si>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</si>
  <si>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</si>
  <si>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</si>
  <si>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</si>
  <si>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</si>
  <si>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</si>
  <si>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</si>
  <si>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</si>
  <si>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</si>
  <si>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</si>
  <si>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</si>
  <si>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</si>
  <si>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</si>
  <si>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</si>
  <si>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</si>
  <si>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</si>
  <si>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</si>
  <si>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</si>
  <si>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</si>
  <si>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</si>
  <si>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</si>
  <si>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</si>
  <si>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</si>
  <si>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</si>
  <si>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</si>
  <si>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</si>
  <si>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</si>
  <si>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</si>
  <si>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</si>
  <si>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</si>
  <si>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</si>
  <si>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</si>
  <si>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</si>
  <si>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</si>
  <si>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</si>
  <si>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</si>
  <si>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</si>
  <si>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</si>
  <si>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</si>
  <si>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</si>
  <si>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</si>
  <si>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</si>
  <si>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</si>
  <si>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</si>
  <si>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</si>
  <si>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</si>
  <si>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</si>
  <si>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</si>
  <si>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</si>
  <si>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</si>
  <si>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</si>
  <si>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</si>
  <si>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</si>
  <si>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</si>
  <si>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</si>
  <si>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</si>
  <si>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</si>
  <si>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</si>
  <si>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</si>
  <si>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</si>
  <si>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</si>
  <si>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</si>
  <si>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</si>
  <si>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</si>
  <si>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</si>
  <si>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</si>
  <si>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</si>
  <si>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</si>
  <si>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</si>
  <si>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</si>
  <si>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</si>
  <si>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</si>
  <si>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</si>
  <si>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</si>
  <si>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</si>
  <si>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</si>
  <si>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</si>
  <si>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</si>
  <si>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</si>
  <si>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</si>
  <si>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</si>
  <si>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</si>
  <si>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</si>
  <si>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</si>
  <si>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</si>
  <si>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</si>
  <si>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</si>
  <si>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</si>
  <si>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</si>
  <si>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</si>
  <si>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</si>
  <si>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</si>
  <si>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</si>
  <si>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</si>
  <si>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</si>
  <si>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</si>
  <si>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</si>
  <si>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</si>
  <si>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</si>
  <si>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</si>
  <si>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</si>
  <si>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</si>
  <si>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</si>
  <si>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</si>
  <si>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</si>
  <si>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</si>
  <si>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</si>
  <si>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</si>
  <si>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</si>
  <si>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</si>
  <si>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</si>
  <si>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</si>
  <si>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</si>
  <si>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</si>
  <si>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</si>
  <si>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</si>
  <si>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</si>
  <si>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</si>
  <si>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</si>
  <si>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</si>
  <si>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</si>
  <si>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</si>
  <si>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</si>
  <si>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</si>
  <si>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</si>
  <si>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</si>
  <si>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</si>
  <si>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</si>
  <si>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</si>
  <si>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</si>
  <si>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</si>
  <si>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</si>
  <si>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</si>
  <si>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</si>
  <si>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</si>
  <si>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</si>
  <si>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</si>
  <si>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</si>
  <si>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</si>
  <si>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</si>
  <si>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</si>
  <si>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</si>
  <si>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</si>
  <si>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</si>
  <si>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</si>
  <si>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</si>
  <si>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</si>
  <si>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</si>
  <si>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</si>
  <si>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</si>
  <si>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</si>
  <si>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</si>
  <si>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</si>
  <si>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</si>
  <si>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</si>
  <si>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</si>
  <si>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</si>
  <si>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</si>
  <si>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</si>
  <si>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</si>
  <si>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</si>
  <si>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</si>
  <si>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</si>
  <si>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</si>
  <si>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</si>
  <si>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</si>
  <si>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</si>
  <si>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</si>
  <si>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</si>
  <si>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</si>
  <si>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</si>
  <si>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</si>
  <si>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</si>
  <si>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</si>
  <si>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</si>
  <si>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</si>
  <si>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</si>
  <si>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</si>
  <si>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</si>
  <si>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</si>
  <si>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</si>
  <si>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</si>
  <si>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</si>
  <si>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</si>
  <si>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</si>
  <si>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</si>
  <si>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</si>
  <si>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</si>
  <si>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</si>
  <si>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</si>
  <si>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</si>
  <si>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</si>
  <si>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</si>
  <si>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</si>
  <si>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</si>
  <si>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</si>
  <si>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</si>
  <si>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</si>
  <si>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</si>
  <si>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</si>
  <si>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</si>
  <si>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</si>
  <si>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</si>
  <si>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</si>
  <si>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</si>
  <si>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</si>
  <si>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</si>
  <si>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</si>
  <si>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</si>
  <si>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</si>
  <si>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</si>
  <si>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</si>
  <si>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</si>
  <si>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</si>
  <si>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</si>
  <si>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</si>
  <si>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</si>
  <si>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</si>
  <si>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</si>
  <si>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</si>
  <si>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</si>
  <si>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</si>
  <si>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</si>
  <si>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</si>
  <si>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</si>
  <si>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</si>
  <si>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</si>
  <si>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</si>
  <si>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</si>
  <si>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</si>
  <si>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</si>
  <si>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</si>
  <si>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</si>
  <si>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</si>
  <si>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</si>
  <si>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</si>
  <si>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</si>
  <si>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</si>
  <si>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</si>
  <si>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</si>
  <si>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</si>
  <si>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</si>
  <si>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</si>
  <si>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</si>
  <si>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</si>
  <si>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</si>
  <si>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</si>
  <si>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</si>
  <si>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</si>
  <si>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</si>
  <si>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</si>
  <si>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</si>
  <si>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</si>
  <si>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</si>
  <si>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</si>
  <si>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</si>
  <si>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</si>
  <si>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</si>
  <si>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</si>
  <si>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</si>
  <si>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</si>
  <si>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</si>
  <si>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</si>
  <si>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</si>
  <si>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</si>
  <si>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</si>
  <si>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</si>
  <si>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</si>
  <si>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</si>
  <si>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</si>
  <si>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</si>
  <si>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</si>
  <si>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</si>
  <si>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</si>
  <si>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</si>
  <si>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</si>
  <si>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</si>
  <si>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</si>
  <si>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</si>
  <si>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</si>
  <si>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</si>
  <si>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</si>
  <si>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</si>
  <si>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</si>
  <si>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</si>
  <si>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</si>
  <si>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</si>
  <si>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</si>
  <si>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</si>
  <si>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</si>
  <si>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</si>
  <si>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</si>
  <si>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</si>
  <si>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</si>
  <si>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</si>
  <si>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</si>
  <si>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</si>
  <si>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</si>
  <si>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</si>
  <si>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</si>
  <si>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</si>
  <si>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</si>
  <si>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</si>
  <si>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</si>
  <si>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</si>
  <si>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</si>
  <si>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</si>
  <si>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</si>
  <si>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</si>
  <si>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</si>
  <si>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</si>
  <si>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</si>
  <si>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</si>
  <si>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</si>
  <si>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</si>
  <si>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</si>
  <si>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</si>
  <si>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</si>
  <si>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</si>
  <si>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</si>
  <si>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</si>
  <si>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</si>
  <si>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</si>
  <si>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</si>
  <si>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</si>
  <si>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</si>
  <si>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</si>
  <si>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</si>
  <si>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</si>
  <si>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</si>
  <si>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</si>
  <si>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</si>
  <si>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</si>
  <si>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</si>
  <si>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</si>
  <si>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</si>
  <si>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</si>
  <si>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</si>
  <si>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</si>
  <si>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</si>
  <si>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</si>
  <si>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</si>
  <si>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</si>
  <si>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</si>
  <si>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</si>
  <si>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</si>
  <si>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</si>
  <si>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</si>
  <si>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</si>
  <si>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</si>
  <si>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</si>
  <si>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</si>
  <si>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</si>
  <si>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</si>
  <si>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</si>
  <si>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</si>
  <si>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</si>
  <si>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</si>
  <si>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</si>
  <si>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</si>
  <si>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</si>
  <si>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</si>
  <si>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</si>
  <si>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</si>
  <si>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</si>
  <si>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</si>
  <si>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</si>
  <si>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</si>
  <si>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</si>
  <si>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</si>
  <si>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</si>
  <si>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</si>
  <si>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</si>
  <si>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</si>
  <si>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</si>
  <si>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</si>
  <si>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</si>
  <si>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</si>
  <si>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</si>
  <si>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</si>
  <si>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</si>
  <si>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</si>
  <si>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</si>
  <si>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</si>
  <si>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</si>
  <si>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</si>
  <si>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</si>
  <si>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</si>
  <si>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</si>
  <si>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</si>
  <si>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</si>
  <si>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</si>
  <si>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</si>
  <si>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</si>
  <si>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</si>
  <si>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</si>
  <si>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</si>
  <si>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</si>
  <si>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</si>
  <si>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</si>
  <si>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</si>
  <si>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</si>
  <si>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</si>
  <si>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</si>
  <si>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</si>
  <si>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</si>
  <si>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</si>
  <si>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</si>
  <si>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</si>
  <si>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</si>
  <si>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</si>
  <si>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</si>
  <si>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</si>
  <si>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</si>
  <si>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</si>
  <si>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</si>
  <si>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</si>
  <si>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</si>
  <si>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</si>
  <si>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</si>
  <si>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</si>
  <si>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</si>
  <si>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</si>
  <si>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</si>
  <si>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</si>
  <si>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</si>
  <si>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</si>
  <si>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</si>
  <si>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</si>
  <si>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</si>
  <si>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</si>
  <si>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</si>
  <si>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</si>
  <si>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</si>
  <si>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</si>
  <si>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</si>
  <si>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</si>
  <si>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</si>
  <si>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</si>
  <si>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</si>
  <si>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</si>
  <si>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</si>
  <si>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</si>
  <si>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</si>
  <si>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</si>
  <si>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</si>
  <si>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</si>
  <si>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</si>
  <si>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</si>
  <si>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</si>
  <si>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</si>
  <si>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</si>
  <si>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</si>
  <si>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</si>
  <si>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</si>
  <si>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</si>
  <si>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</si>
  <si>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</si>
  <si>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</si>
  <si>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</si>
  <si>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</si>
  <si>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</si>
  <si>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</si>
  <si>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</si>
  <si>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</si>
  <si>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</si>
  <si>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</si>
  <si>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</si>
  <si>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</si>
  <si>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</si>
  <si>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</si>
  <si>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</si>
  <si>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</si>
  <si>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</si>
  <si>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</si>
  <si>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</si>
  <si>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</si>
  <si>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</si>
  <si>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</si>
  <si>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</si>
  <si>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</si>
  <si>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</si>
  <si>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</si>
  <si>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</si>
  <si>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</si>
  <si>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</si>
  <si>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</si>
  <si>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</si>
  <si>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</si>
  <si>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</si>
  <si>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</si>
  <si>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</si>
  <si>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</si>
  <si>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</si>
  <si>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</si>
  <si>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</si>
  <si>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</si>
  <si>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</si>
  <si>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</si>
  <si>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</si>
  <si>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</si>
  <si>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</si>
  <si>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</si>
  <si>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</si>
  <si>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</si>
  <si>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</si>
  <si>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</si>
  <si>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</si>
  <si>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</si>
  <si>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</si>
  <si>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</si>
  <si>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</si>
  <si>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</si>
  <si>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</si>
  <si>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</si>
  <si>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</si>
  <si>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</si>
  <si>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</si>
  <si>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</si>
  <si>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</si>
  <si>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</si>
  <si>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</si>
  <si>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</si>
  <si>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</si>
  <si>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</si>
  <si>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</si>
  <si>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</si>
  <si>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</si>
  <si>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</si>
  <si>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</si>
  <si>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</si>
  <si>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</si>
  <si>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</si>
  <si>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</si>
  <si>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</si>
  <si>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</si>
  <si>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</si>
  <si>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</si>
  <si>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</si>
  <si>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</si>
  <si>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</si>
  <si>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</si>
  <si>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</si>
  <si>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</si>
  <si>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</si>
  <si>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</si>
  <si>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</si>
  <si>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</si>
  <si>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</si>
  <si>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</si>
  <si>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</si>
  <si>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</si>
  <si>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</si>
  <si>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</si>
  <si>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</si>
  <si>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</si>
  <si>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</si>
  <si>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</si>
  <si>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</si>
  <si>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</si>
  <si>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</si>
  <si>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</si>
  <si>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</si>
  <si>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</si>
  <si>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</si>
  <si>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</si>
  <si>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</si>
  <si>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</si>
  <si>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</si>
  <si>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</si>
  <si>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</si>
  <si>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</si>
  <si>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</si>
  <si>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</si>
  <si>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</si>
  <si>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</si>
  <si>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</si>
  <si>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</si>
  <si>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</si>
  <si>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</si>
  <si>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</si>
  <si>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</si>
  <si>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</si>
  <si>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</si>
  <si>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</si>
  <si>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</si>
  <si>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</si>
  <si>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</si>
  <si>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</si>
  <si>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</si>
  <si>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</si>
  <si>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</si>
  <si>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</si>
  <si>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</si>
  <si>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</si>
  <si>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</si>
  <si>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</si>
  <si>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</si>
  <si>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</si>
  <si>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</si>
  <si>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</si>
  <si>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</si>
  <si>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</si>
  <si>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</si>
  <si>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</si>
  <si>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</si>
  <si>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</si>
  <si>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</si>
  <si>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</si>
  <si>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</si>
  <si>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</si>
  <si>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</si>
  <si>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</si>
  <si>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</si>
  <si>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</si>
  <si>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</si>
  <si>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</si>
  <si>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</si>
  <si>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</si>
  <si>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</si>
  <si>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</si>
  <si>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</si>
  <si>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</si>
  <si>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</si>
  <si>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</si>
  <si>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</si>
  <si>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</si>
  <si>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</si>
  <si>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</si>
  <si>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</si>
  <si>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</si>
  <si>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</si>
  <si>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</si>
  <si>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</si>
  <si>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</si>
  <si>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</si>
  <si>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</si>
  <si>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</si>
  <si>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</si>
  <si>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</si>
  <si>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</si>
  <si>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</si>
  <si>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</si>
  <si>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</si>
  <si>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</si>
  <si>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</si>
  <si>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</si>
  <si>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</si>
  <si>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</si>
  <si>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</si>
  <si>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</si>
  <si>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</si>
  <si>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</si>
  <si>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</si>
  <si>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</si>
  <si>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</si>
  <si>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</si>
  <si>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</si>
  <si>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</si>
  <si>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</si>
  <si>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</si>
  <si>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</si>
  <si>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</si>
  <si>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</si>
  <si>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</si>
  <si>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</si>
  <si>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</si>
  <si>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</si>
  <si>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</si>
  <si>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</si>
  <si>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</si>
  <si>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</si>
  <si>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</si>
  <si>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</si>
  <si>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</si>
  <si>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</si>
  <si>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</si>
  <si>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</si>
  <si>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</si>
  <si>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</si>
  <si>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</si>
  <si>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</si>
  <si>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</si>
  <si>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</si>
  <si>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</si>
  <si>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</si>
  <si>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</si>
  <si>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</si>
  <si>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</si>
  <si>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</si>
  <si>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</si>
  <si>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</si>
  <si>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</si>
  <si>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</si>
  <si>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</si>
  <si>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</si>
  <si>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</si>
  <si>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</si>
  <si>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</si>
  <si>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</si>
  <si>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</si>
  <si>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</si>
  <si>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</si>
  <si>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</si>
  <si>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</si>
  <si>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</si>
  <si>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</si>
  <si>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</si>
  <si>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</si>
  <si>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</si>
  <si>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</si>
  <si>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</si>
  <si>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</si>
  <si>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</si>
  <si>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</si>
  <si>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</si>
  <si>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</si>
  <si>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</si>
  <si>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</si>
  <si>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</si>
  <si>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</si>
  <si>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</si>
  <si>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</si>
  <si>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</si>
  <si>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</si>
  <si>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</si>
  <si>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</si>
  <si>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</si>
  <si>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</si>
  <si>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</si>
  <si>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</si>
  <si>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</si>
  <si>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</si>
  <si>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</si>
  <si>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</si>
  <si>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</si>
  <si>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</si>
  <si>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</si>
  <si>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</si>
  <si>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</si>
  <si>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</si>
  <si>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</si>
  <si>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</si>
  <si>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</si>
  <si>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</si>
  <si>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</si>
  <si>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</si>
  <si>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</si>
  <si>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</si>
  <si>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</si>
  <si>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</si>
  <si>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</si>
  <si>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</si>
  <si>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</si>
  <si>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</si>
  <si>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</si>
  <si>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</si>
  <si>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</si>
  <si>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</si>
  <si>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</si>
  <si>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</si>
  <si>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</si>
  <si>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</si>
  <si>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</si>
  <si>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</si>
  <si>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</si>
  <si>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</si>
  <si>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</si>
  <si>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</si>
  <si>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</si>
  <si>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</si>
  <si>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</si>
  <si>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</si>
  <si>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</si>
  <si>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</si>
  <si>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</si>
  <si>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</si>
  <si>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</si>
  <si>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</si>
  <si>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</si>
  <si>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</si>
  <si>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</si>
  <si>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</si>
  <si>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</si>
  <si>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</si>
  <si>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</si>
  <si>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</si>
  <si>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</si>
  <si>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</si>
  <si>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</si>
  <si>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</si>
  <si>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</si>
  <si>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</si>
  <si>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</si>
  <si>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</si>
  <si>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</si>
  <si>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</si>
  <si>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</si>
  <si>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</si>
  <si>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</si>
  <si>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</si>
  <si>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</si>
  <si>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</si>
  <si>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</si>
  <si>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</si>
  <si>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</si>
  <si>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</si>
  <si>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</si>
  <si>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</si>
  <si>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</si>
  <si>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</si>
  <si>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</si>
  <si>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</si>
  <si>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</si>
  <si>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</si>
  <si>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</si>
  <si>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</si>
  <si>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</si>
  <si>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</si>
  <si>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</si>
  <si>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</si>
  <si>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</si>
  <si>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</si>
  <si>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</si>
  <si>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</si>
  <si>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</si>
  <si>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</si>
  <si>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</si>
  <si>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</si>
  <si>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</si>
  <si>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</si>
  <si>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</si>
  <si>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</si>
  <si>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</si>
  <si>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</si>
  <si>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</si>
  <si>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</si>
  <si>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</si>
  <si>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</si>
  <si>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</si>
  <si>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</si>
  <si>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</si>
  <si>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</si>
  <si>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</si>
  <si>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</si>
  <si>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</si>
  <si>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</si>
  <si>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</si>
  <si>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</si>
  <si>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</si>
  <si>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</si>
  <si>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</si>
  <si>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</si>
  <si>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</si>
  <si>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</si>
  <si>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</si>
  <si>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</si>
  <si>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</si>
  <si>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</si>
  <si>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</si>
  <si>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</si>
  <si>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</si>
  <si>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</si>
  <si>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</si>
  <si>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</si>
  <si>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</si>
  <si>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</si>
  <si>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</si>
  <si>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</si>
  <si>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</si>
  <si>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</si>
  <si>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</si>
  <si>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</si>
  <si>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</si>
  <si>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</si>
  <si>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</si>
  <si>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</si>
  <si>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</si>
  <si>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</si>
  <si>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</si>
  <si>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</si>
  <si>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</si>
  <si>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</si>
  <si>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</si>
  <si>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</si>
  <si>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</si>
  <si>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</si>
  <si>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</si>
  <si>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</si>
  <si>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</si>
  <si>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</si>
  <si>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</si>
  <si>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</si>
  <si>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</si>
  <si>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</si>
  <si>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</si>
  <si>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</si>
  <si>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</si>
  <si>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</si>
  <si>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</si>
  <si>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</si>
  <si>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</si>
  <si>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</si>
  <si>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</si>
  <si>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</si>
  <si>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</si>
  <si>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</si>
  <si>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</si>
  <si>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</si>
  <si>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</si>
  <si>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</si>
  <si>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</si>
  <si>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</si>
  <si>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</si>
  <si>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</si>
  <si>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</si>
  <si>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</si>
  <si>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</si>
  <si>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</si>
  <si>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</si>
  <si>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</si>
  <si>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</si>
  <si>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</si>
  <si>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</si>
  <si>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</si>
  <si>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</si>
  <si>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</si>
  <si>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</si>
  <si>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</si>
  <si>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</si>
  <si>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</si>
  <si>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</si>
  <si>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</si>
  <si>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</si>
  <si>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</si>
  <si>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</si>
  <si>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</si>
  <si>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</si>
  <si>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</si>
  <si>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</si>
  <si>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</si>
  <si>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</si>
  <si>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</si>
  <si>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</si>
  <si>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</si>
  <si>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</si>
  <si>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</si>
  <si>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</si>
  <si>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</si>
  <si>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</si>
  <si>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</si>
  <si>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</si>
  <si>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</si>
  <si>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</si>
  <si>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</si>
  <si>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</si>
  <si>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</si>
  <si>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</si>
  <si>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</si>
  <si>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</si>
  <si>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</si>
  <si>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</si>
  <si>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</si>
  <si>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</si>
  <si>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</si>
  <si>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</si>
  <si>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</si>
  <si>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</si>
  <si>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</si>
  <si>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</si>
  <si>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</si>
  <si>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</si>
  <si>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</si>
  <si>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</si>
  <si>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</si>
  <si>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</si>
  <si>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</si>
  <si>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</si>
  <si>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</si>
  <si>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</si>
  <si>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</si>
  <si>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</si>
  <si>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</si>
  <si>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</si>
  <si>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</si>
  <si>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</si>
  <si>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</si>
  <si>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</si>
  <si>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</si>
  <si>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</si>
  <si>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</si>
  <si>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</si>
  <si>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</si>
  <si>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</si>
  <si>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</si>
  <si>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</si>
  <si>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</si>
  <si>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</si>
  <si>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</si>
  <si>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</si>
  <si>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</si>
  <si>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</si>
  <si>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</si>
  <si>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</si>
  <si>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</si>
  <si>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</si>
  <si>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</si>
  <si>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</si>
  <si>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</si>
  <si>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</si>
  <si>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</si>
  <si>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</si>
  <si>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</si>
  <si>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</si>
  <si>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</si>
  <si>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</si>
  <si>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</si>
  <si>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</si>
  <si>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</si>
  <si>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</si>
  <si>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</si>
  <si>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</si>
  <si>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</si>
  <si>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</si>
  <si>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</si>
  <si>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</si>
  <si>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</si>
  <si>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</si>
  <si>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</si>
  <si>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</si>
  <si>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</si>
  <si>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</si>
  <si>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</si>
  <si>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</si>
  <si>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</si>
  <si>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</si>
  <si>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</si>
  <si>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</si>
  <si>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</si>
  <si>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</si>
  <si>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</si>
  <si>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</si>
  <si>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</si>
  <si>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</si>
  <si>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</si>
  <si>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</si>
  <si>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</si>
  <si>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</si>
  <si>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</si>
  <si>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</si>
  <si>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</si>
  <si>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</si>
  <si>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</si>
  <si>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</si>
  <si>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</si>
  <si>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</si>
  <si>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</si>
  <si>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</si>
  <si>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</si>
  <si>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</si>
  <si>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</si>
  <si>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</si>
  <si>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</si>
  <si>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</si>
  <si>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</si>
  <si>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</si>
  <si>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</si>
  <si>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</si>
  <si>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</si>
  <si>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</si>
  <si>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</si>
  <si>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</si>
  <si>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</si>
  <si>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</si>
  <si>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</si>
  <si>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</si>
  <si>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</si>
  <si>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</si>
  <si>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</si>
  <si>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</si>
  <si>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</si>
  <si>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</si>
  <si>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</si>
  <si>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</si>
  <si>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</si>
  <si>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</si>
  <si>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</si>
  <si>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</si>
  <si>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</si>
  <si>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</si>
  <si>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</si>
  <si>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</si>
  <si>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</si>
  <si>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</si>
  <si>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</si>
  <si>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</si>
  <si>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</si>
  <si>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</si>
  <si>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</si>
  <si>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</si>
  <si>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</si>
  <si>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</si>
  <si>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</si>
  <si>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</si>
  <si>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</si>
  <si>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</si>
  <si>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</si>
  <si>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</si>
  <si>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</si>
  <si>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</si>
  <si>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</si>
  <si>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</si>
  <si>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</si>
  <si>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</si>
  <si>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</si>
  <si>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</si>
  <si>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</si>
  <si>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</si>
  <si>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</si>
  <si>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</si>
  <si>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</si>
  <si>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</si>
  <si>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</si>
  <si>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</si>
  <si>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</si>
  <si>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</si>
  <si>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</si>
  <si>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</si>
  <si>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</si>
  <si>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</si>
  <si>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</si>
  <si>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</si>
  <si>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</si>
  <si>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</si>
  <si>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</si>
  <si>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</si>
  <si>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</si>
  <si>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</si>
  <si>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</si>
  <si>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</si>
  <si>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</si>
  <si>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</si>
  <si>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</si>
  <si>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</si>
  <si>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</si>
  <si>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</si>
  <si>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</si>
  <si>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</si>
  <si>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</si>
  <si>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</si>
  <si>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</si>
  <si>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</si>
  <si>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</si>
  <si>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</si>
  <si>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</si>
  <si>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</si>
  <si>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</si>
  <si>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</si>
  <si>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</si>
  <si>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</si>
  <si>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</si>
  <si>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</si>
  <si>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</si>
  <si>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</si>
  <si>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</si>
  <si>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</si>
  <si>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</si>
  <si>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</si>
  <si>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</si>
  <si>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</si>
  <si>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</si>
  <si>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</si>
  <si>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</si>
  <si>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</si>
  <si>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</si>
  <si>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</si>
  <si>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</si>
  <si>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</si>
  <si>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</si>
  <si>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</si>
  <si>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</si>
  <si>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</si>
  <si>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</si>
  <si>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</si>
  <si>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</si>
  <si>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</si>
  <si>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</si>
  <si>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</si>
  <si>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</si>
  <si>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</si>
  <si>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</si>
  <si>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</si>
  <si>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</si>
  <si>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</si>
  <si>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</si>
  <si>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</si>
  <si>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</si>
  <si>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</si>
  <si>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</si>
  <si>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</si>
  <si>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</si>
  <si>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</si>
  <si>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</si>
  <si>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</si>
  <si>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</si>
  <si>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</si>
  <si>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</si>
  <si>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</si>
  <si>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</si>
  <si>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</si>
  <si>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</si>
  <si>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</si>
  <si>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</si>
  <si>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</si>
  <si>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</si>
  <si>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</si>
  <si>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</si>
  <si>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</si>
  <si>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</si>
  <si>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</si>
  <si>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</si>
  <si>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</si>
  <si>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</si>
  <si>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</si>
  <si>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</si>
  <si>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</si>
  <si>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</si>
  <si>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</si>
  <si>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</si>
  <si>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</si>
  <si>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</si>
  <si>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</si>
  <si>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</si>
  <si>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</si>
  <si>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</si>
  <si>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</si>
  <si>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</si>
  <si>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</si>
  <si>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</si>
  <si>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</si>
  <si>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</si>
  <si>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</si>
  <si>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</si>
  <si>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</si>
  <si>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</si>
  <si>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</si>
  <si>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</si>
  <si>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</si>
  <si>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</si>
  <si>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</si>
  <si>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</si>
  <si>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</si>
  <si>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</si>
  <si>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</si>
  <si>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</si>
  <si>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</si>
  <si>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</si>
  <si>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</si>
  <si>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</si>
  <si>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</si>
  <si>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</si>
  <si>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</si>
  <si>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</si>
  <si>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</si>
  <si>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</si>
  <si>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</si>
  <si>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</si>
  <si>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</si>
  <si>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</si>
  <si>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</si>
  <si>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</si>
  <si>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</si>
  <si>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</si>
  <si>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</si>
  <si>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</si>
  <si>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</si>
  <si>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</si>
  <si>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</si>
  <si>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</si>
  <si>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</si>
  <si>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</si>
  <si>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</si>
  <si>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</si>
  <si>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</si>
  <si>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</si>
  <si>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</si>
  <si>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</si>
  <si>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</si>
  <si>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</si>
  <si>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</si>
  <si>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</si>
  <si>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</si>
  <si>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</si>
  <si>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</si>
  <si>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</si>
  <si>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</si>
  <si>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</si>
  <si>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</si>
  <si>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</si>
  <si>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</si>
  <si>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</si>
  <si>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</si>
  <si>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</si>
  <si>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</si>
  <si>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</si>
  <si>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</si>
  <si>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</si>
  <si>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</si>
  <si>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</si>
  <si>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</si>
  <si>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</si>
  <si>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</si>
  <si>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</si>
  <si>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</si>
  <si>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</si>
  <si>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</si>
  <si>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</si>
  <si>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</si>
  <si>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</si>
  <si>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</si>
  <si>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</si>
  <si>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</si>
  <si>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</si>
  <si>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</si>
  <si>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</si>
  <si>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</si>
  <si>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</si>
  <si>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</si>
  <si>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</si>
  <si>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</si>
  <si>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</si>
  <si>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</si>
  <si>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</si>
  <si>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</si>
  <si>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</si>
  <si>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</si>
  <si>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</si>
  <si>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</si>
  <si>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</si>
  <si>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</si>
  <si>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</si>
  <si>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</si>
  <si>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</si>
  <si>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</si>
  <si>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</si>
  <si>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</si>
  <si>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</si>
  <si>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</si>
  <si>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</si>
  <si>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</si>
  <si>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</si>
  <si>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</si>
  <si>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</si>
  <si>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</si>
  <si>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</si>
  <si>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</si>
  <si>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</si>
  <si>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</si>
  <si>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</si>
  <si>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</si>
  <si>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</si>
  <si>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</si>
  <si>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</si>
  <si>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</si>
  <si>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</si>
  <si>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</si>
  <si>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</si>
  <si>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</si>
  <si>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</si>
  <si>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</si>
  <si>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</si>
  <si>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</si>
  <si>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</si>
  <si>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</si>
  <si>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</si>
  <si>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</si>
  <si>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</si>
  <si>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</si>
  <si>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</si>
  <si>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</si>
  <si>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</si>
  <si>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</si>
  <si>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</si>
  <si>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</si>
  <si>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</si>
  <si>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</si>
  <si>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</si>
  <si>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</si>
  <si>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</si>
  <si>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</si>
  <si>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</si>
  <si>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</si>
  <si>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</si>
  <si>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</si>
  <si>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</si>
  <si>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</si>
  <si>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</si>
  <si>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</si>
  <si>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</si>
  <si>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</si>
  <si>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</si>
  <si>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</si>
  <si>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</si>
  <si>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</si>
  <si>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</si>
  <si>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</si>
  <si>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</si>
  <si>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</si>
  <si>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</si>
  <si>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</si>
  <si>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</si>
  <si>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</si>
  <si>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</si>
  <si>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</si>
  <si>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</si>
  <si>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</si>
  <si>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</si>
  <si>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</si>
  <si>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</si>
  <si>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</si>
  <si>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</si>
  <si>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</si>
  <si>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</si>
  <si>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</si>
  <si>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</si>
  <si>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</si>
  <si>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</si>
  <si>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</si>
  <si>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</si>
  <si>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</si>
  <si>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</si>
  <si>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</si>
  <si>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</si>
  <si>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</si>
  <si>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</si>
  <si>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</si>
  <si>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</si>
  <si>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</si>
  <si>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</si>
  <si>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</si>
  <si>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</si>
  <si>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</si>
  <si>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</si>
  <si>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</si>
  <si>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</si>
  <si>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</si>
  <si>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</si>
  <si>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</si>
  <si>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</si>
  <si>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</si>
  <si>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</si>
  <si>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</si>
  <si>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</si>
  <si>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</si>
  <si>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</si>
  <si>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</si>
  <si>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</si>
  <si>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</si>
  <si>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</si>
  <si>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</si>
  <si>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</si>
  <si>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</si>
  <si>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</si>
  <si>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</si>
  <si>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</si>
  <si>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</si>
  <si>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</si>
  <si>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</si>
  <si>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</si>
  <si>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</si>
  <si>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</si>
  <si>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</si>
  <si>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</si>
  <si>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</si>
  <si>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</si>
  <si>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</si>
  <si>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</si>
  <si>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</si>
  <si>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</si>
  <si>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</si>
  <si>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</si>
  <si>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</si>
  <si>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</si>
  <si>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</si>
  <si>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</si>
  <si>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</si>
  <si>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</si>
  <si>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</si>
  <si>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</si>
  <si>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</si>
  <si>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</si>
  <si>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</si>
  <si>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</si>
  <si>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</si>
  <si>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</si>
  <si>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</si>
  <si>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</si>
  <si>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</si>
  <si>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</si>
  <si>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</si>
  <si>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</si>
  <si>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</si>
  <si>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</si>
  <si>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</si>
  <si>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</si>
  <si>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</si>
  <si>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</si>
  <si>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</si>
  <si>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</si>
  <si>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</si>
  <si>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</si>
  <si>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</si>
  <si>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</si>
  <si>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</si>
  <si>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</si>
  <si>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</si>
  <si>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</si>
  <si>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</si>
  <si>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</si>
  <si>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</si>
  <si>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</si>
  <si>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</si>
  <si>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</si>
  <si>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</si>
  <si>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</si>
  <si>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</si>
  <si>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</si>
  <si>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</si>
  <si>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</si>
  <si>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</si>
  <si>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</si>
  <si>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</si>
  <si>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</si>
  <si>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</si>
  <si>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</si>
  <si>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</si>
  <si>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</si>
  <si>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</si>
  <si>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</si>
  <si>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</si>
  <si>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</si>
  <si>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</si>
  <si>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</si>
  <si>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</si>
  <si>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</si>
  <si>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</si>
  <si>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</si>
  <si>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</si>
  <si>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</si>
  <si>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</si>
  <si>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</si>
  <si>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</si>
  <si>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</si>
  <si>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</si>
  <si>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</si>
  <si>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</si>
  <si>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</si>
  <si>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</si>
  <si>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</si>
  <si>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</si>
  <si>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</si>
  <si>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</si>
  <si>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</si>
  <si>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</si>
  <si>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</si>
  <si>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</si>
  <si>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</si>
  <si>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</si>
  <si>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</si>
  <si>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</si>
  <si>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</si>
  <si>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</si>
  <si>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</si>
  <si>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</si>
  <si>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</si>
  <si>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</si>
  <si>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</si>
  <si>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</si>
  <si>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</si>
  <si>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</si>
  <si>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</si>
  <si>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</si>
  <si>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</si>
  <si>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</si>
  <si>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</si>
  <si>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</si>
  <si>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</si>
  <si>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</si>
  <si>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</si>
  <si>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</si>
  <si>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</si>
  <si>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</si>
  <si>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</si>
  <si>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</si>
  <si>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</si>
  <si>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</si>
  <si>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</si>
  <si>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</si>
  <si>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</si>
  <si>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</si>
  <si>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</si>
  <si>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</si>
  <si>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</si>
  <si>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</si>
  <si>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</si>
  <si>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</si>
  <si>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</si>
  <si>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</si>
  <si>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</si>
  <si>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</si>
  <si>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</si>
  <si>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</si>
  <si>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</si>
  <si>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</si>
  <si>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</si>
  <si>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</si>
  <si>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</si>
  <si>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</si>
  <si>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</si>
  <si>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</si>
  <si>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</si>
  <si>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</si>
  <si>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</si>
  <si>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</si>
  <si>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</si>
  <si>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</si>
  <si>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</si>
  <si>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</si>
  <si>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</si>
  <si>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</si>
  <si>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</si>
  <si>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</si>
  <si>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</si>
  <si>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</si>
  <si>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</si>
  <si>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</si>
  <si>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</si>
  <si>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</si>
  <si>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</si>
  <si>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</si>
  <si>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</si>
  <si>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</si>
  <si>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</si>
  <si>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</si>
  <si>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</si>
  <si>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</si>
  <si>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</si>
  <si>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</si>
  <si>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</si>
  <si>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</si>
  <si>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</si>
  <si>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</si>
  <si>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</si>
  <si>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</si>
  <si>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</si>
  <si>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</si>
  <si>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</si>
  <si>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</si>
  <si>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</si>
  <si>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</si>
  <si>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</si>
  <si>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</si>
  <si>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</si>
  <si>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</si>
  <si>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</si>
  <si>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</si>
  <si>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</si>
  <si>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</si>
  <si>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</si>
  <si>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</si>
  <si>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</si>
  <si>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</si>
  <si>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</si>
  <si>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</si>
  <si>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</si>
  <si>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</si>
  <si>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</si>
  <si>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</si>
  <si>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</si>
  <si>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</si>
  <si>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</si>
  <si>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</si>
  <si>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</si>
  <si>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</si>
  <si>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</si>
  <si>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</si>
  <si>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</si>
  <si>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</si>
  <si>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</si>
  <si>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</si>
  <si>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</si>
  <si>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</si>
  <si>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</si>
  <si>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</si>
  <si>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</si>
  <si>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</si>
  <si>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</si>
  <si>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</si>
  <si>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</si>
  <si>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</si>
  <si>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</si>
  <si>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</si>
  <si>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</si>
  <si>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</si>
  <si>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</si>
  <si>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</si>
  <si>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</si>
  <si>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</si>
  <si>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</si>
  <si>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</si>
  <si>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</si>
  <si>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</si>
  <si>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</si>
  <si>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</si>
  <si>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</si>
  <si>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</si>
  <si>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</si>
  <si>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</si>
  <si>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</si>
  <si>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</si>
  <si>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</si>
  <si>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</si>
  <si>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</si>
  <si>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</si>
  <si>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</si>
  <si>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</si>
  <si>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</si>
  <si>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</si>
  <si>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</si>
  <si>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</si>
  <si>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</si>
  <si>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</si>
  <si>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</si>
  <si>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</si>
  <si>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</si>
  <si>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</si>
  <si>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</si>
  <si>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</si>
  <si>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</si>
  <si>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</si>
  <si>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</si>
  <si>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</si>
  <si>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</si>
  <si>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</si>
  <si>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</si>
  <si>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</si>
  <si>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</si>
  <si>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</si>
  <si>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</si>
  <si>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</si>
  <si>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</si>
  <si>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</si>
  <si>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</si>
  <si>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</si>
  <si>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</si>
  <si>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</si>
  <si>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</si>
  <si>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</si>
  <si>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</si>
  <si>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</si>
  <si>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</si>
  <si>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</si>
  <si>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</si>
  <si>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</si>
  <si>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</si>
  <si>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</si>
  <si>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</si>
  <si>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</si>
  <si>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</si>
  <si>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</si>
  <si>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</si>
  <si>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</si>
  <si>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</si>
  <si>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</si>
  <si>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</si>
  <si>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</si>
  <si>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</si>
  <si>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</si>
  <si>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</si>
  <si>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</si>
  <si>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</si>
  <si>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</si>
  <si>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</si>
  <si>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</si>
  <si>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</si>
  <si>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</si>
  <si>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</si>
  <si>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</si>
  <si>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</si>
  <si>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</si>
  <si>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</si>
  <si>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</si>
  <si>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</si>
  <si>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</si>
  <si>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</si>
  <si>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</si>
  <si>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</si>
  <si>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</si>
  <si>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</si>
  <si>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</si>
  <si>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</si>
  <si>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</si>
  <si>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</si>
  <si>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</si>
  <si>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</si>
  <si>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</si>
  <si>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</si>
  <si>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</si>
  <si>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</si>
  <si>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</si>
  <si>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</si>
  <si>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</si>
  <si>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</si>
  <si>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</si>
  <si>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</si>
  <si>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</si>
  <si>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</si>
  <si>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</si>
  <si>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</si>
  <si>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</si>
  <si>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</si>
  <si>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</si>
  <si>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</si>
  <si>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</si>
  <si>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</si>
  <si>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</si>
  <si>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</si>
  <si>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</si>
  <si>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</si>
  <si>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</si>
  <si>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</si>
  <si>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</si>
  <si>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</si>
  <si>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</si>
  <si>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</si>
  <si>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</si>
  <si>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</si>
  <si>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</si>
  <si>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</si>
  <si>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</si>
  <si>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</si>
  <si>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</si>
  <si>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</si>
  <si>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</si>
  <si>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</si>
  <si>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</si>
  <si>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</si>
  <si>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</si>
  <si>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</si>
  <si>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</si>
  <si>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</si>
  <si>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</si>
  <si>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</si>
  <si>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</si>
  <si>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</si>
  <si>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</si>
  <si>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</si>
  <si>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</si>
  <si>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</si>
  <si>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</si>
  <si>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</si>
  <si>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</si>
  <si>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</si>
  <si>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</si>
  <si>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</si>
  <si>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</si>
  <si>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</si>
  <si>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</si>
  <si>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</si>
  <si>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</si>
  <si>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</si>
  <si>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</si>
  <si>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</si>
  <si>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</si>
  <si>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</si>
  <si>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</si>
  <si>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</si>
  <si>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</si>
  <si>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</si>
  <si>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</si>
  <si>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</si>
  <si>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</si>
  <si>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</si>
  <si>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</si>
  <si>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</si>
  <si>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</si>
  <si>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</si>
  <si>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</si>
  <si>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</si>
  <si>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</si>
  <si>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</si>
  <si>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</si>
  <si>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</si>
  <si>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</si>
  <si>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</si>
  <si>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</si>
  <si>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</si>
  <si>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</si>
  <si>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</si>
  <si>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</si>
  <si>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</si>
  <si>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</si>
  <si>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</si>
  <si>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</si>
  <si>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</si>
  <si>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</si>
  <si>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</si>
  <si>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</si>
  <si>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</si>
  <si>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</si>
  <si>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</si>
  <si>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</si>
  <si>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</si>
  <si>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</si>
  <si>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</si>
  <si>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</si>
  <si>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</si>
  <si>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</si>
  <si>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</si>
  <si>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</si>
  <si>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</si>
  <si>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</si>
  <si>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</si>
  <si>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</si>
  <si>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</si>
  <si>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</si>
  <si>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</si>
  <si>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</si>
  <si>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</si>
  <si>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</si>
  <si>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</si>
  <si>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</si>
  <si>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</si>
  <si>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</si>
  <si>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</si>
  <si>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</si>
  <si>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</si>
  <si>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</si>
  <si>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</si>
  <si>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</si>
  <si>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</si>
  <si>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</si>
  <si>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</si>
  <si>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</si>
  <si>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</si>
  <si>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</si>
  <si>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</si>
  <si>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</si>
  <si>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</si>
  <si>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</si>
  <si>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</si>
  <si>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</si>
  <si>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</si>
  <si>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</si>
  <si>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</si>
  <si>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</si>
  <si>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</si>
  <si>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</si>
  <si>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</si>
  <si>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</si>
  <si>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</si>
  <si>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</si>
  <si>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</si>
  <si>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</si>
  <si>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</si>
  <si>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</si>
  <si>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</si>
  <si>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</si>
  <si>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</si>
  <si>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</si>
  <si>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</si>
  <si>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</si>
  <si>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</si>
  <si>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</si>
  <si>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</si>
  <si>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</si>
  <si>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</si>
  <si>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</si>
  <si>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</si>
  <si>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</si>
  <si>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</si>
  <si>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</si>
  <si>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</si>
  <si>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</si>
  <si>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</si>
  <si>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</si>
  <si>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</si>
  <si>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</si>
  <si>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</si>
  <si>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</si>
  <si>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</si>
  <si>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</si>
  <si>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</si>
  <si>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</si>
  <si>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</si>
  <si>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</si>
  <si>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</si>
  <si>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</si>
  <si>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</si>
  <si>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</si>
  <si>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</si>
  <si>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</si>
  <si>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</si>
  <si>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</si>
  <si>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</si>
  <si>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</si>
  <si>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</si>
  <si>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</si>
  <si>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</si>
  <si>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</si>
  <si>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</si>
  <si>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</si>
  <si>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</si>
  <si>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</si>
  <si>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</si>
  <si>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</si>
  <si>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</si>
  <si>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</si>
  <si>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</si>
  <si>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</si>
  <si>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</si>
  <si>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</si>
  <si>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</si>
  <si>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</si>
  <si>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</si>
  <si>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</si>
  <si>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</si>
  <si>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</si>
  <si>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</si>
  <si>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</si>
  <si>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</si>
  <si>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</si>
  <si>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</si>
  <si>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</si>
  <si>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</si>
  <si>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</si>
  <si>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</si>
  <si>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</si>
  <si>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</si>
  <si>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</si>
  <si>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</si>
  <si>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</si>
  <si>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</si>
  <si>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</si>
  <si>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</si>
  <si>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</si>
  <si>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</si>
  <si>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</si>
  <si>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</si>
  <si>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</si>
  <si>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</si>
  <si>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</si>
  <si>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</si>
  <si>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</si>
  <si>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</si>
  <si>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</si>
  <si>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</si>
  <si>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</si>
  <si>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</si>
  <si>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</si>
  <si>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</si>
  <si>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</si>
  <si>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</si>
  <si>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</si>
  <si>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</si>
  <si>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</si>
  <si>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</si>
  <si>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</si>
  <si>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</si>
  <si>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</si>
  <si>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</si>
  <si>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</si>
  <si>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</si>
  <si>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</si>
  <si>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</si>
  <si>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</si>
  <si>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</si>
  <si>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</si>
  <si>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</si>
  <si>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</si>
  <si>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</si>
  <si>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</si>
  <si>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</si>
  <si>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</si>
  <si>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</si>
  <si>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</si>
  <si>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</si>
  <si>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</si>
  <si>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</si>
  <si>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</si>
  <si>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</si>
  <si>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</si>
  <si>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</si>
  <si>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</si>
  <si>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</si>
  <si>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</si>
  <si>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</si>
  <si>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</si>
  <si>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</si>
  <si>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</si>
  <si>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</si>
  <si>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</si>
  <si>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</si>
  <si>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</si>
  <si>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</si>
  <si>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</si>
  <si>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</si>
  <si>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</si>
  <si>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</si>
  <si>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</si>
  <si>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</si>
  <si>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</si>
  <si>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</si>
  <si>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</si>
  <si>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</si>
  <si>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</si>
  <si>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</si>
  <si>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</si>
  <si>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</si>
  <si>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</si>
  <si>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</si>
  <si>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</si>
  <si>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</si>
  <si>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</si>
  <si>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</si>
  <si>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</si>
  <si>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</si>
  <si>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</si>
  <si>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</si>
  <si>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</si>
  <si>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</si>
  <si>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</si>
  <si>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</si>
  <si>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</si>
  <si>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</si>
  <si>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</si>
  <si>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</si>
  <si>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</si>
  <si>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</si>
  <si>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</si>
  <si>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</si>
  <si>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</si>
  <si>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</si>
  <si>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</si>
  <si>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</si>
  <si>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</si>
  <si>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</si>
  <si>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</si>
  <si>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</si>
  <si>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</si>
  <si>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</si>
  <si>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</si>
  <si>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</si>
  <si>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</si>
  <si>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</si>
  <si>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</si>
  <si>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</si>
  <si>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</si>
  <si>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</si>
  <si>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</si>
  <si>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</si>
  <si>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</si>
  <si>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</si>
  <si>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</si>
  <si>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</si>
  <si>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</si>
  <si>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</si>
  <si>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</si>
  <si>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</si>
  <si>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</si>
  <si>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</si>
  <si>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</si>
  <si>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</si>
  <si>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</si>
  <si>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</si>
  <si>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</si>
  <si>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</si>
  <si>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</si>
  <si>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</si>
  <si>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</si>
  <si>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</si>
  <si>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</si>
  <si>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</si>
  <si>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</si>
  <si>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</si>
  <si>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</si>
  <si>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</si>
  <si>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</si>
  <si>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</si>
  <si>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</si>
  <si>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</si>
  <si>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</si>
  <si>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</si>
  <si>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</si>
  <si>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</si>
  <si>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</si>
  <si>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</si>
  <si>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</si>
  <si>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</si>
  <si>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</si>
  <si>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</si>
  <si>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</si>
  <si>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</si>
  <si>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</si>
  <si>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</si>
  <si>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</si>
  <si>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</si>
  <si>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</si>
  <si>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</si>
  <si>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</si>
  <si>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</si>
  <si>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</si>
  <si>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</si>
  <si>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</si>
  <si>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</si>
  <si>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</si>
  <si>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</si>
  <si>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</si>
  <si>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</si>
  <si>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</si>
  <si>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</si>
  <si>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</si>
  <si>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</si>
  <si>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</si>
  <si>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</si>
  <si>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</si>
  <si>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</si>
  <si>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</si>
  <si>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</si>
  <si>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</si>
  <si>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</si>
  <si>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</si>
  <si>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</si>
  <si>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</si>
  <si>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</si>
  <si>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</si>
  <si>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</si>
  <si>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</si>
  <si>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</si>
  <si>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</si>
  <si>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</si>
  <si>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</si>
  <si>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</si>
  <si>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</si>
  <si>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</si>
  <si>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</si>
  <si>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</si>
  <si>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</si>
  <si>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</si>
  <si>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</si>
  <si>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</si>
  <si>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</si>
  <si>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</si>
  <si>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</si>
  <si>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</si>
  <si>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</si>
  <si>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</si>
  <si>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</si>
  <si>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</si>
  <si>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</si>
  <si>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</si>
  <si>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</si>
  <si>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</si>
  <si>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</si>
  <si>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</si>
  <si>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</si>
  <si>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</si>
  <si>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</si>
  <si>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</si>
  <si>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</si>
  <si>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</si>
  <si>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</si>
  <si>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</si>
  <si>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</si>
  <si>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</si>
  <si>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</si>
  <si>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</si>
  <si>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</si>
  <si>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</si>
  <si>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</si>
  <si>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</si>
  <si>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</si>
  <si>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</si>
  <si>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</si>
  <si>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</si>
  <si>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</si>
  <si>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</si>
  <si>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</si>
  <si>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</si>
  <si>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</si>
  <si>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</si>
  <si>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</si>
  <si>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</si>
  <si>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</si>
  <si>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</si>
  <si>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</si>
  <si>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</si>
  <si>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</si>
  <si>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</si>
  <si>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</si>
  <si>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</si>
  <si>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</si>
  <si>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</si>
  <si>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</si>
  <si>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</si>
  <si>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</si>
  <si>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</si>
  <si>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</si>
  <si>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</si>
  <si>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</si>
  <si>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</si>
  <si>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</si>
  <si>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</si>
  <si>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</si>
  <si>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</si>
  <si>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</si>
  <si>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</si>
  <si>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</si>
  <si>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</si>
  <si>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</si>
  <si>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</si>
  <si>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</si>
  <si>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</si>
  <si>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</si>
  <si>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</si>
  <si>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</si>
  <si>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</si>
  <si>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</si>
  <si>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</si>
  <si>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</si>
  <si>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</si>
  <si>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</si>
  <si>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</si>
  <si>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</si>
  <si>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</si>
  <si>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</si>
  <si>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</si>
  <si>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</si>
  <si>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</si>
  <si>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</si>
  <si>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</si>
  <si>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</si>
  <si>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</si>
  <si>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</si>
  <si>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</si>
  <si>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</si>
  <si>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</si>
  <si>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</si>
  <si>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</si>
  <si>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</si>
  <si>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</si>
  <si>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</si>
  <si>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</si>
  <si>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</si>
  <si>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</si>
  <si>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</si>
  <si>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</si>
  <si>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</si>
  <si>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</si>
  <si>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</si>
  <si>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</si>
  <si>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</si>
  <si>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</si>
  <si>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</si>
  <si>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</si>
  <si>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</si>
  <si>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</si>
  <si>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</si>
  <si>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</si>
  <si>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</si>
  <si>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</si>
  <si>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</si>
  <si>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</si>
  <si>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</si>
  <si>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</si>
  <si>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</si>
  <si>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</si>
  <si>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</si>
  <si>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</si>
  <si>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</si>
  <si>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</si>
  <si>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</si>
  <si>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</si>
  <si>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</si>
  <si>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</si>
  <si>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</si>
  <si>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</si>
  <si>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</si>
  <si>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</si>
  <si>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</si>
  <si>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</si>
  <si>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</si>
  <si>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</si>
  <si>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</si>
  <si>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</si>
  <si>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</si>
  <si>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</si>
  <si>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</si>
  <si>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</si>
  <si>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</si>
  <si>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</si>
  <si>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</si>
  <si>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</si>
  <si>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</si>
  <si>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</si>
  <si>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</si>
  <si>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</si>
  <si>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</si>
  <si>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</si>
  <si>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</si>
  <si>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</si>
  <si>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</si>
  <si>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</si>
  <si>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</si>
  <si>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</si>
  <si>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</si>
  <si>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</si>
  <si>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</si>
  <si>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</si>
  <si>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</si>
  <si>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</si>
  <si>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</si>
  <si>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</si>
  <si>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</si>
  <si>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</si>
  <si>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</si>
  <si>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</si>
  <si>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</si>
  <si>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</si>
  <si>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</si>
  <si>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</si>
  <si>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</si>
  <si>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</si>
  <si>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</si>
  <si>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</si>
  <si>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</si>
  <si>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</si>
  <si>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</si>
  <si>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</si>
  <si>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</si>
  <si>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</si>
  <si>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</si>
  <si>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</si>
  <si>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</si>
  <si>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</si>
  <si>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</si>
  <si>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</si>
  <si>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</si>
  <si>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</si>
  <si>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</si>
  <si>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</si>
  <si>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</si>
  <si>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</si>
  <si>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</si>
  <si>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</si>
  <si>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</si>
  <si>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</si>
  <si>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</si>
  <si>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</si>
  <si>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</si>
  <si>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</si>
  <si>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</si>
  <si>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</si>
  <si>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</si>
  <si>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</si>
  <si>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</si>
  <si>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</si>
  <si>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</si>
  <si>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</si>
  <si>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</si>
  <si>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</si>
  <si>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</si>
  <si>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</si>
  <si>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</si>
  <si>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</si>
  <si>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</si>
  <si>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</si>
  <si>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</si>
  <si>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</si>
  <si>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</si>
  <si>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</si>
  <si>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</si>
  <si>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</si>
  <si>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</si>
  <si>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</si>
  <si>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</si>
  <si>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</si>
  <si>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</si>
  <si>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</si>
  <si>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</si>
  <si>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</si>
  <si>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</si>
  <si>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</si>
  <si>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</si>
  <si>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</si>
  <si>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</si>
  <si>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</si>
  <si>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</si>
  <si>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</si>
  <si>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</si>
  <si>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</si>
  <si>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</si>
  <si>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</si>
  <si>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</si>
  <si>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</si>
  <si>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</si>
  <si>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</si>
  <si>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</si>
  <si>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</si>
  <si>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</si>
  <si>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</si>
  <si>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</si>
  <si>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</si>
  <si>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</si>
  <si>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</si>
  <si>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</si>
  <si>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</si>
  <si>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</si>
  <si>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</si>
  <si>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</si>
  <si>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</si>
  <si>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</si>
  <si>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</si>
  <si>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</si>
  <si>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</si>
  <si>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</si>
  <si>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</si>
  <si>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</si>
  <si>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</si>
  <si>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</si>
  <si>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</si>
  <si>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</si>
  <si>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</si>
  <si>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</si>
  <si>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</si>
  <si>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</si>
  <si>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</si>
  <si>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</si>
  <si>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</si>
  <si>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</si>
  <si>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</si>
  <si>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</si>
  <si>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</si>
  <si>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</si>
  <si>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</si>
  <si>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</si>
  <si>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</si>
  <si>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</si>
  <si>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</si>
  <si>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</si>
  <si>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</si>
  <si>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</si>
  <si>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</si>
  <si>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</si>
  <si>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</si>
  <si>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</si>
  <si>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</si>
  <si>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</si>
  <si>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</si>
  <si>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</si>
  <si>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</si>
  <si>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</si>
  <si>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</si>
  <si>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</si>
  <si>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</si>
  <si>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</si>
  <si>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</si>
  <si>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</si>
  <si>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</si>
  <si>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</si>
  <si>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</si>
  <si>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</si>
  <si>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</si>
  <si>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</si>
  <si>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</si>
  <si>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</si>
  <si>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</si>
  <si>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</si>
  <si>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</si>
  <si>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</si>
  <si>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</si>
  <si>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</si>
  <si>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</si>
  <si>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</si>
  <si>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</si>
  <si>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</si>
  <si>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</si>
  <si>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</si>
  <si>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</si>
  <si>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</si>
  <si>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</si>
  <si>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</si>
  <si>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</si>
  <si>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</si>
  <si>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</si>
  <si>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</si>
  <si>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</si>
  <si>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</si>
  <si>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</si>
  <si>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</si>
  <si>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</si>
  <si>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</si>
  <si>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</si>
  <si>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</si>
  <si>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</si>
  <si>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</si>
  <si>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</si>
  <si>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</si>
  <si>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</si>
  <si>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</si>
  <si>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</si>
  <si>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</si>
  <si>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</si>
  <si>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</si>
  <si>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</si>
  <si>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</si>
  <si>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</si>
  <si>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</si>
  <si>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</si>
  <si>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</si>
  <si>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</si>
  <si>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</si>
  <si>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</si>
  <si>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</si>
  <si>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</si>
  <si>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</si>
  <si>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</si>
  <si>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</si>
  <si>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</si>
  <si>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</si>
  <si>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</si>
  <si>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</si>
  <si>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</si>
  <si>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</si>
  <si>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</si>
  <si>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</si>
  <si>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</si>
  <si>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</si>
  <si>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</si>
  <si>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</si>
  <si>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</si>
  <si>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</si>
  <si>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</si>
  <si>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</si>
  <si>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</si>
  <si>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</si>
  <si>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</si>
  <si>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</si>
  <si>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</si>
  <si>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</si>
  <si>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</si>
  <si>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</si>
  <si>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</si>
  <si>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</si>
  <si>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</si>
  <si>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</si>
  <si>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</si>
  <si>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</si>
  <si>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</si>
  <si>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</si>
  <si>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</si>
  <si>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</si>
  <si>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</si>
  <si>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</si>
  <si>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</si>
  <si>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</si>
  <si>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</si>
  <si>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</si>
  <si>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</si>
  <si>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</si>
  <si>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</si>
  <si>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</si>
  <si>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</si>
  <si>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</si>
  <si>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</si>
  <si>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</si>
  <si>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</si>
  <si>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</si>
  <si>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</si>
  <si>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</si>
  <si>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</si>
  <si>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</si>
  <si>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</si>
  <si>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</si>
  <si>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</si>
  <si>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</si>
  <si>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</si>
  <si>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</si>
  <si>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</si>
  <si>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</si>
  <si>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</si>
  <si>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</si>
  <si>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</si>
  <si>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</si>
  <si>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</si>
  <si>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</si>
  <si>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</si>
  <si>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</si>
  <si>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</si>
  <si>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</si>
  <si>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</si>
  <si>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</si>
  <si>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</si>
  <si>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</si>
  <si>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</si>
  <si>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</si>
  <si>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</si>
  <si>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</si>
  <si>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</si>
  <si>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</si>
  <si>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</si>
  <si>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</si>
  <si>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</si>
  <si>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</si>
  <si>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</si>
  <si>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</si>
  <si>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</si>
  <si>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</si>
  <si>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</si>
  <si>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</si>
  <si>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</si>
  <si>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</si>
  <si>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</si>
  <si>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</si>
  <si>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</si>
  <si>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</si>
  <si>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</si>
  <si>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</si>
  <si>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</si>
  <si>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</si>
  <si>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</si>
  <si>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</si>
  <si>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</si>
  <si>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</si>
  <si>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</si>
  <si>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</si>
  <si>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</si>
  <si>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</si>
  <si>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</si>
  <si>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</si>
  <si>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</si>
  <si>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</si>
  <si>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</si>
  <si>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</si>
  <si>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</si>
  <si>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</si>
  <si>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</si>
  <si>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</si>
  <si>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</si>
  <si>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</si>
  <si>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</si>
  <si>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</si>
  <si>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</si>
  <si>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</si>
  <si>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</si>
  <si>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</si>
  <si>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</si>
  <si>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</si>
  <si>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</si>
  <si>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</si>
  <si>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</si>
  <si>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</si>
  <si>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</si>
  <si>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</si>
  <si>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</si>
  <si>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</si>
  <si>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</si>
  <si>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</si>
  <si>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</si>
  <si>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</si>
  <si>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</si>
  <si>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</si>
  <si>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</si>
  <si>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</si>
  <si>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</si>
  <si>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</si>
  <si>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</si>
  <si>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</si>
  <si>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</si>
  <si>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</si>
  <si>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</si>
  <si>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</si>
  <si>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</si>
  <si>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</si>
  <si>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</si>
  <si>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</si>
  <si>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</si>
  <si>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</si>
  <si>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</si>
  <si>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</si>
  <si>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</si>
  <si>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</si>
  <si>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</si>
  <si>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</si>
  <si>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</si>
  <si>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</si>
  <si>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</si>
  <si>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</si>
  <si>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</si>
  <si>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</si>
  <si>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</si>
  <si>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</si>
  <si>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</si>
  <si>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</si>
  <si>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</si>
  <si>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</si>
  <si>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</si>
  <si>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</si>
  <si>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</si>
  <si>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</si>
  <si>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</si>
  <si>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</si>
  <si>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</si>
  <si>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</si>
  <si>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</si>
  <si>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</si>
  <si>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</si>
  <si>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</si>
  <si>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</si>
  <si>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</si>
  <si>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</si>
  <si>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</si>
  <si>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</si>
  <si>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</si>
  <si>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</si>
  <si>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</si>
  <si>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</si>
  <si>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</si>
  <si>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</si>
  <si>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</si>
  <si>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</si>
  <si>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</si>
  <si>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</si>
  <si>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</si>
  <si>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</si>
  <si>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</si>
  <si>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</si>
  <si>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</si>
  <si>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</si>
  <si>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</si>
  <si>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</si>
  <si>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</si>
  <si>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</si>
  <si>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</si>
  <si>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</si>
  <si>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</si>
  <si>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</si>
  <si>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</si>
  <si>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</si>
  <si>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</si>
  <si>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</si>
  <si>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</si>
  <si>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</si>
  <si>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</si>
  <si>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</si>
  <si>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</si>
  <si>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</si>
  <si>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</si>
  <si>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</si>
  <si>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</si>
  <si>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</si>
  <si>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</si>
  <si>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</si>
  <si>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</si>
  <si>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</si>
  <si>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</si>
  <si>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</si>
  <si>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</si>
  <si>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</si>
  <si>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</si>
  <si>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</si>
  <si>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</si>
  <si>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</si>
  <si>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</si>
  <si>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</si>
  <si>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</si>
  <si>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</si>
  <si>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</si>
  <si>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</si>
  <si>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</si>
  <si>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</si>
  <si>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</si>
  <si>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</si>
  <si>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</si>
  <si>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</si>
  <si>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</si>
  <si>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</si>
  <si>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</si>
  <si>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</si>
  <si>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</si>
  <si>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</si>
  <si>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</si>
  <si>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</si>
  <si>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</si>
  <si>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</si>
  <si>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</si>
  <si>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</si>
  <si>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</si>
  <si>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</si>
  <si>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</si>
  <si>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</si>
  <si>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</si>
  <si>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</si>
  <si>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</si>
  <si>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</si>
  <si>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</si>
  <si>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</si>
  <si>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</si>
  <si>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</si>
  <si>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</si>
  <si>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</si>
  <si>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</si>
  <si>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</si>
  <si>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</si>
  <si>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</si>
  <si>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</si>
  <si>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</si>
  <si>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</si>
  <si>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</si>
  <si>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</si>
  <si>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</si>
  <si>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</si>
  <si>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</si>
  <si>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</si>
  <si>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</si>
  <si>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</si>
  <si>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</si>
  <si>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</si>
  <si>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</si>
  <si>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</si>
  <si>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</si>
  <si>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</si>
  <si>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</si>
  <si>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</si>
  <si>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</si>
  <si>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</si>
  <si>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</si>
  <si>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</si>
  <si>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</si>
  <si>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</si>
  <si>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</si>
  <si>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</si>
  <si>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</si>
  <si>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</si>
  <si>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</si>
  <si>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</si>
  <si>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</si>
  <si>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</si>
  <si>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</si>
  <si>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</si>
  <si>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</si>
  <si>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</si>
  <si>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</si>
  <si>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</si>
  <si>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</si>
  <si>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</si>
  <si>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</si>
  <si>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</si>
  <si>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</si>
  <si>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</si>
  <si>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</si>
  <si>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</si>
  <si>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</si>
  <si>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</si>
  <si>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</si>
  <si>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</si>
  <si>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</si>
  <si>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</si>
  <si>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</si>
  <si>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</si>
  <si>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</si>
  <si>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</si>
  <si>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</si>
  <si>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</si>
  <si>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</si>
  <si>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</si>
  <si>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</si>
  <si>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</si>
  <si>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</si>
  <si>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</si>
  <si>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</si>
  <si>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</si>
  <si>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</si>
  <si>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</si>
  <si>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</si>
  <si>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</si>
  <si>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</si>
  <si>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</si>
  <si>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</si>
  <si>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</si>
  <si>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</si>
  <si>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</si>
  <si>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</si>
  <si>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</si>
  <si>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</si>
  <si>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</si>
  <si>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</si>
  <si>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</si>
  <si>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</si>
  <si>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</si>
  <si>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</si>
  <si>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</si>
  <si>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</si>
  <si>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</si>
  <si>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</si>
  <si>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</si>
  <si>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</si>
  <si>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</si>
  <si>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</si>
  <si>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</si>
  <si>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</si>
  <si>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</si>
  <si>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</si>
  <si>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</si>
  <si>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</si>
  <si>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</si>
  <si>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</si>
  <si>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</si>
  <si>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</si>
  <si>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</si>
  <si>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</si>
  <si>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</si>
  <si>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</si>
  <si>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</si>
  <si>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</si>
  <si>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</si>
  <si>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</si>
  <si>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</si>
  <si>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</si>
  <si>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</si>
  <si>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</si>
  <si>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</si>
  <si>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</si>
  <si>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</si>
  <si>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</si>
  <si>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</si>
  <si>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</si>
  <si>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</si>
  <si>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</si>
  <si>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</si>
  <si>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</si>
  <si>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</si>
  <si>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</si>
  <si>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</si>
  <si>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</si>
  <si>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</si>
  <si>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</si>
  <si>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</si>
  <si>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</si>
  <si>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</si>
  <si>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</si>
  <si>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</si>
  <si>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</si>
  <si>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</si>
  <si>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</si>
  <si>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</si>
  <si>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</si>
  <si>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</si>
  <si>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</si>
  <si>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</si>
  <si>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</si>
  <si>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</si>
  <si>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</si>
  <si>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</si>
  <si>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</si>
  <si>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</si>
  <si>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</si>
  <si>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</si>
  <si>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</si>
  <si>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</si>
  <si>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</si>
  <si>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</si>
  <si>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</si>
  <si>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</si>
  <si>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</si>
  <si>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</si>
  <si>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</si>
  <si>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</si>
  <si>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</si>
  <si>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</si>
  <si>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</si>
  <si>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</si>
  <si>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</si>
  <si>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</si>
  <si>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</si>
  <si>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</si>
  <si>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</si>
  <si>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</si>
  <si>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</si>
  <si>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</si>
  <si>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</si>
  <si>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</si>
  <si>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</si>
  <si>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</si>
  <si>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</si>
  <si>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</si>
  <si>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</si>
  <si>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</si>
  <si>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</si>
  <si>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</si>
  <si>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</si>
  <si>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</si>
  <si>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</si>
  <si>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</si>
  <si>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</si>
  <si>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</si>
  <si>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</si>
  <si>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</si>
  <si>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</si>
  <si>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</si>
  <si>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</si>
  <si>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</si>
  <si>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</si>
  <si>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</si>
  <si>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</si>
  <si>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</si>
  <si>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</si>
  <si>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</si>
  <si>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</si>
  <si>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</si>
  <si>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</si>
  <si>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</si>
  <si>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</si>
  <si>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</si>
  <si>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</si>
  <si>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</si>
  <si>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</si>
  <si>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</si>
  <si>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</si>
  <si>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</si>
  <si>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</si>
  <si>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</si>
  <si>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</si>
  <si>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</si>
  <si>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</si>
  <si>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</si>
  <si>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</si>
  <si>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</si>
  <si>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</si>
  <si>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</si>
  <si>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</si>
  <si>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</si>
  <si>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</si>
  <si>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</si>
  <si>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</si>
  <si>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</si>
  <si>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</si>
  <si>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</si>
  <si>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</si>
  <si>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</si>
  <si>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</si>
  <si>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</si>
  <si>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</si>
  <si>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</si>
  <si>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</si>
  <si>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</si>
  <si>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</si>
  <si>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</si>
  <si>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</si>
  <si>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</si>
  <si>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</si>
  <si>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</si>
  <si>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</si>
  <si>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</si>
  <si>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</si>
  <si>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</si>
  <si>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</si>
  <si>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</si>
  <si>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</si>
  <si>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</si>
  <si>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</si>
  <si>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</si>
  <si>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</si>
  <si>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</si>
  <si>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</si>
  <si>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</si>
  <si>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</si>
  <si>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</si>
  <si>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</si>
  <si>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</si>
  <si>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</si>
  <si>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</si>
  <si>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</si>
  <si>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</si>
  <si>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</si>
  <si>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</si>
  <si>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</si>
  <si>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</si>
  <si>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</si>
  <si>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</si>
  <si>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</si>
  <si>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</si>
  <si>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</si>
  <si>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</si>
  <si>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</si>
  <si>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</si>
  <si>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</si>
  <si>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</si>
  <si>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</si>
  <si>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</si>
  <si>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</si>
  <si>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</si>
  <si>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</si>
  <si>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</si>
  <si>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</si>
  <si>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</si>
  <si>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</si>
  <si>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</si>
  <si>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</si>
  <si>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</si>
  <si>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</si>
  <si>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</si>
  <si>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</si>
  <si>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</si>
  <si>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</si>
  <si>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</si>
  <si>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</si>
  <si>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</si>
  <si>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</si>
  <si>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</si>
  <si>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</si>
  <si>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</si>
  <si>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</si>
  <si>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</si>
  <si>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</si>
  <si>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</si>
  <si>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</si>
  <si>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</si>
  <si>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</si>
  <si>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</si>
  <si>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</si>
  <si>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</si>
  <si>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</si>
  <si>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</si>
  <si>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</si>
  <si>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</si>
  <si>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</si>
  <si>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</si>
  <si>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</si>
  <si>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</si>
  <si>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</si>
  <si>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</si>
  <si>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</si>
  <si>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</si>
  <si>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</si>
  <si>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</si>
  <si>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</si>
  <si>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</si>
  <si>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</si>
  <si>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</si>
  <si>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</si>
  <si>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</si>
  <si>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</si>
  <si>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</si>
  <si>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</si>
  <si>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</si>
  <si>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</si>
  <si>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</si>
  <si>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</si>
  <si>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</si>
  <si>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</si>
  <si>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</si>
  <si>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</si>
  <si>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</si>
  <si>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</si>
  <si>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</si>
  <si>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</si>
  <si>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</si>
  <si>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</si>
  <si>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</si>
  <si>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</si>
  <si>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</si>
  <si>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</si>
  <si>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</si>
  <si>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</si>
  <si>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</si>
  <si>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</si>
  <si>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</si>
  <si>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</si>
  <si>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</si>
  <si>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</si>
  <si>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</si>
  <si>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</si>
  <si>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</si>
  <si>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</si>
  <si>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</si>
  <si>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</si>
  <si>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</si>
  <si>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</si>
  <si>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</si>
  <si>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</si>
  <si>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</si>
  <si>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</si>
  <si>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</si>
  <si>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</si>
  <si>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</si>
  <si>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</si>
  <si>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</si>
  <si>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</si>
  <si>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</si>
  <si>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</si>
  <si>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</si>
  <si>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</si>
  <si>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</si>
  <si>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</si>
  <si>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</si>
  <si>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</si>
  <si>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</si>
  <si>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</si>
  <si>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</si>
  <si>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</si>
  <si>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</si>
  <si>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</si>
  <si>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</si>
  <si>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</si>
  <si>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</si>
  <si>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</si>
  <si>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</si>
  <si>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</si>
  <si>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</si>
  <si>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</si>
  <si>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</si>
  <si>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</si>
  <si>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</si>
  <si>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</si>
  <si>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</si>
  <si>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</si>
  <si>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</si>
  <si>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</si>
  <si>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</si>
  <si>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</si>
  <si>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</si>
  <si>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</si>
  <si>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</si>
  <si>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</si>
  <si>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</si>
  <si>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</si>
  <si>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</si>
  <si>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</si>
  <si>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</si>
  <si>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</si>
  <si>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</si>
  <si>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</si>
  <si>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</si>
  <si>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</si>
  <si>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</si>
  <si>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</si>
  <si>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</si>
  <si>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</si>
  <si>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</si>
  <si>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</si>
  <si>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</si>
  <si>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</si>
  <si>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</si>
  <si>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</si>
  <si>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</si>
  <si>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</si>
  <si>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</si>
  <si>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</si>
  <si>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</si>
  <si>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</si>
  <si>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</si>
  <si>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</si>
  <si>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</si>
  <si>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</si>
  <si>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</si>
  <si>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</si>
  <si>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</si>
  <si>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</si>
  <si>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</si>
  <si>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</si>
  <si>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</si>
  <si>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</si>
  <si>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</si>
  <si>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</si>
  <si>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</si>
  <si>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</si>
  <si>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</si>
  <si>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</si>
  <si>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</si>
  <si>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</si>
  <si>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</si>
  <si>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</si>
  <si>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</si>
  <si>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</si>
  <si>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</si>
  <si>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</si>
  <si>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</si>
  <si>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</si>
  <si>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</si>
  <si>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</si>
  <si>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</si>
  <si>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</si>
  <si>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</si>
  <si>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</si>
  <si>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</si>
  <si>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</si>
  <si>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</si>
  <si>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</si>
  <si>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</si>
  <si>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</si>
  <si>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</si>
  <si>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</si>
  <si>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</si>
  <si>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</si>
  <si>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</si>
  <si>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</si>
  <si>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</si>
  <si>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</si>
  <si>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</si>
  <si>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</si>
  <si>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</si>
  <si>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</si>
  <si>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</si>
  <si>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</si>
  <si>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</si>
  <si>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</si>
  <si>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</si>
  <si>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</si>
  <si>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</si>
  <si>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</si>
  <si>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</si>
  <si>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</si>
  <si>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</si>
  <si>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</si>
  <si>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</si>
  <si>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</si>
  <si>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</si>
  <si>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</si>
  <si>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</si>
  <si>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</si>
  <si>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</si>
  <si>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</si>
  <si>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</si>
  <si>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</si>
  <si>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</si>
  <si>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</si>
  <si>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</si>
  <si>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</si>
  <si>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</si>
  <si>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</si>
  <si>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</si>
  <si>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</si>
  <si>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</si>
  <si>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</si>
  <si>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</si>
  <si>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</si>
  <si>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</si>
  <si>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</si>
  <si>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</si>
  <si>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</si>
  <si>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</si>
  <si>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</si>
  <si>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</si>
  <si>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</si>
  <si>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</si>
  <si>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</si>
  <si>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</si>
  <si>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</si>
  <si>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</si>
  <si>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</si>
  <si>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</si>
  <si>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</si>
  <si>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</si>
  <si>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</si>
  <si>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</si>
  <si>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</si>
  <si>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</si>
  <si>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</si>
  <si>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</si>
  <si>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</si>
  <si>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</si>
  <si>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</si>
  <si>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</si>
  <si>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</si>
  <si>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</si>
  <si>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</si>
  <si>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</si>
  <si>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</si>
  <si>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</si>
  <si>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</si>
  <si>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</si>
  <si>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</si>
  <si>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</si>
  <si>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</si>
  <si>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</si>
  <si>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</si>
  <si>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</si>
  <si>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</si>
  <si>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</si>
  <si>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</si>
  <si>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</si>
  <si>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</si>
  <si>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</si>
  <si>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</si>
  <si>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</si>
  <si>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</si>
  <si>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</si>
  <si>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</si>
  <si>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</si>
  <si>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</si>
  <si>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</si>
  <si>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</si>
  <si>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</si>
  <si>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</si>
  <si>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</si>
  <si>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</si>
  <si>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</si>
  <si>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</si>
  <si>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</si>
  <si>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</si>
  <si>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</si>
  <si>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</si>
  <si>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</si>
  <si>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</si>
  <si>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</si>
  <si>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</si>
  <si>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</si>
  <si>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</si>
  <si>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</si>
  <si>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</si>
  <si>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</si>
  <si>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</si>
  <si>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</si>
  <si>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</si>
  <si>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</si>
  <si>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</si>
  <si>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</si>
  <si>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</si>
  <si>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</si>
  <si>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</si>
  <si>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</si>
  <si>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</si>
  <si>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</si>
  <si>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</si>
  <si>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</si>
  <si>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</si>
  <si>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</si>
  <si>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</si>
  <si>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</si>
  <si>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</si>
  <si>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</si>
  <si>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</si>
  <si>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</si>
  <si>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</si>
  <si>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</si>
  <si>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</si>
  <si>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</si>
  <si>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</si>
  <si>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</si>
  <si>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</si>
  <si>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</si>
  <si>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</si>
  <si>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</si>
  <si>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</si>
  <si>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</si>
  <si>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</si>
  <si>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</si>
  <si>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</si>
  <si>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</si>
  <si>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</si>
  <si>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</si>
  <si>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</si>
  <si>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</si>
  <si>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</si>
  <si>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</si>
  <si>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</si>
  <si>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</si>
  <si>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</si>
  <si>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</si>
  <si>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</si>
  <si>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</si>
  <si>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</si>
  <si>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</si>
  <si>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</si>
  <si>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</si>
  <si>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</si>
  <si>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</si>
  <si>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</si>
  <si>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</si>
  <si>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</si>
  <si>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</si>
  <si>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</si>
  <si>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</si>
  <si>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</si>
  <si>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</si>
  <si>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</si>
  <si>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</si>
  <si>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</si>
  <si>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</si>
  <si>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</si>
  <si>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</si>
  <si>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</si>
  <si>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</si>
  <si>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</si>
  <si>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</si>
  <si>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</si>
  <si>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</si>
  <si>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</si>
  <si>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</si>
  <si>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</si>
  <si>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</si>
  <si>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</si>
  <si>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</si>
  <si>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</si>
  <si>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</si>
  <si>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</si>
  <si>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</si>
  <si>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</si>
  <si>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</si>
  <si>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</si>
  <si>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</si>
  <si>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</si>
  <si>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</si>
  <si>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</si>
  <si>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</si>
  <si>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</si>
  <si>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</si>
  <si>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</si>
  <si>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</si>
  <si>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</si>
  <si>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</si>
  <si>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</si>
  <si>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</si>
  <si>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</si>
  <si>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</si>
  <si>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</si>
  <si>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</si>
  <si>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</si>
  <si>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</si>
  <si>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</si>
  <si>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</si>
  <si>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</si>
  <si>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</si>
  <si>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</si>
  <si>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</si>
  <si>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</si>
  <si>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</si>
  <si>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</si>
  <si>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</si>
  <si>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</si>
  <si>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</si>
  <si>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</si>
  <si>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</si>
  <si>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</si>
  <si>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</si>
  <si>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</si>
  <si>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</si>
  <si>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</si>
  <si>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</si>
  <si>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</si>
  <si>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</si>
  <si>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</si>
  <si>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</si>
  <si>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</si>
  <si>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</si>
  <si>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</si>
  <si>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</si>
  <si>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</si>
  <si>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</si>
  <si>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</si>
  <si>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</si>
  <si>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</si>
  <si>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</si>
  <si>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</si>
  <si>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</si>
  <si>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</si>
  <si>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</si>
  <si>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</si>
  <si>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</si>
  <si>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</si>
  <si>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</si>
  <si>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</si>
  <si>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</si>
  <si>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</si>
  <si>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</si>
  <si>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</si>
  <si>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</si>
  <si>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</si>
  <si>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</si>
  <si>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</si>
  <si>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</si>
  <si>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</si>
  <si>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</si>
  <si>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</si>
  <si>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</si>
  <si>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</si>
  <si>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</si>
  <si>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</si>
  <si>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</si>
  <si>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</si>
  <si>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</si>
  <si>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</si>
  <si>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</si>
  <si>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</si>
  <si>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</si>
  <si>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</si>
  <si>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</si>
  <si>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</si>
  <si>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</si>
  <si>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</si>
  <si>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</si>
  <si>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</si>
  <si>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</si>
  <si>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</si>
  <si>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</si>
  <si>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</si>
  <si>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</si>
  <si>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</si>
  <si>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</si>
  <si>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</si>
  <si>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</si>
  <si>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</si>
  <si>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</si>
  <si>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</si>
  <si>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</si>
  <si>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</si>
  <si>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</si>
  <si>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</si>
  <si>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</si>
  <si>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</si>
  <si>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</si>
  <si>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</si>
  <si>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</si>
  <si>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</si>
  <si>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</si>
  <si>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</si>
  <si>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</si>
  <si>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</si>
  <si>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</si>
  <si>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</si>
  <si>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</si>
  <si>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</si>
  <si>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</si>
  <si>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</si>
  <si>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</si>
  <si>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</si>
  <si>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</si>
  <si>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</si>
  <si>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</si>
  <si>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</si>
  <si>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</si>
  <si>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</si>
  <si>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</si>
  <si>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</si>
  <si>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</si>
  <si>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</si>
  <si>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</si>
  <si>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</si>
  <si>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</si>
  <si>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</si>
  <si>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</si>
  <si>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</si>
  <si>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</si>
  <si>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</si>
  <si>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</si>
  <si>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</si>
  <si>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</si>
  <si>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</si>
  <si>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</si>
  <si>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</si>
  <si>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</si>
  <si>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</si>
  <si>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</si>
  <si>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</si>
  <si>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</si>
  <si>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</si>
  <si>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</si>
  <si>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</si>
  <si>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</si>
  <si>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</si>
  <si>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</si>
  <si>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</si>
  <si>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</si>
  <si>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</si>
  <si>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</si>
  <si>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</si>
  <si>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</si>
  <si>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</si>
  <si>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</si>
  <si>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</si>
  <si>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</si>
  <si>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</si>
  <si>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</si>
  <si>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</si>
  <si>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</si>
  <si>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</si>
  <si>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</si>
  <si>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</si>
  <si>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</si>
  <si>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</si>
  <si>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</si>
  <si>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</si>
  <si>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</si>
  <si>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</si>
  <si>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</si>
  <si>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</si>
  <si>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</si>
  <si>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</si>
  <si>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</si>
  <si>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</si>
  <si>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</si>
  <si>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</si>
  <si>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</si>
  <si>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</si>
  <si>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</si>
  <si>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</si>
  <si>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</si>
  <si>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</si>
  <si>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</si>
  <si>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</si>
  <si>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</si>
  <si>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</si>
  <si>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</si>
  <si>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</si>
  <si>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</si>
  <si>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</si>
  <si>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</si>
  <si>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</si>
  <si>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</si>
  <si>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</si>
  <si>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</si>
  <si>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</si>
  <si>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</si>
  <si>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</si>
  <si>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</si>
  <si>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</si>
  <si>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</si>
  <si>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</si>
  <si>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</si>
  <si>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</si>
  <si>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</si>
  <si>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</si>
  <si>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</si>
  <si>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</si>
  <si>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</si>
  <si>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</si>
  <si>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</si>
  <si>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</si>
  <si>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</si>
  <si>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</si>
  <si>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</si>
  <si>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</si>
  <si>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</si>
  <si>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</si>
  <si>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</si>
  <si>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</si>
  <si>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</si>
  <si>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</si>
  <si>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</si>
  <si>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</si>
  <si>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</si>
  <si>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</si>
  <si>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</si>
  <si>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</si>
  <si>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</si>
  <si>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</si>
  <si>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</si>
  <si>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</si>
  <si>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</si>
  <si>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</si>
  <si>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</si>
  <si>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</si>
  <si>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</si>
  <si>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</si>
  <si>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</si>
  <si>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</si>
  <si>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</si>
  <si>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</si>
  <si>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</si>
  <si>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</si>
  <si>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</si>
  <si>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</si>
  <si>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</si>
  <si>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</si>
  <si>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</si>
  <si>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</si>
  <si>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</si>
  <si>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</si>
  <si>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</si>
  <si>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</si>
  <si>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</si>
  <si>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</si>
  <si>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</si>
  <si>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</si>
  <si>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</si>
  <si>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</si>
  <si>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</si>
  <si>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</si>
  <si>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</si>
  <si>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</si>
  <si>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</si>
  <si>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</si>
  <si>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</si>
  <si>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</si>
  <si>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</si>
  <si>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</si>
  <si>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</si>
  <si>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</si>
  <si>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</si>
  <si>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</si>
  <si>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</si>
  <si>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</si>
  <si>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</si>
  <si>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</si>
  <si>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</si>
  <si>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</si>
  <si>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</si>
  <si>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</si>
  <si>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</si>
  <si>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</si>
  <si>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</si>
  <si>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</si>
  <si>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</si>
  <si>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</si>
  <si>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</si>
  <si>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</si>
  <si>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</si>
  <si>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</si>
  <si>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</si>
  <si>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</si>
  <si>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</si>
  <si>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</si>
  <si>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</si>
  <si>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</si>
  <si>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</si>
  <si>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</si>
  <si>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</si>
  <si>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</si>
  <si>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</si>
  <si>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</si>
  <si>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</si>
  <si>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</si>
  <si>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</si>
  <si>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</si>
  <si>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</si>
  <si>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</si>
  <si>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</si>
  <si>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</si>
  <si>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</si>
  <si>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</si>
  <si>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</si>
  <si>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</si>
  <si>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</si>
  <si>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</si>
  <si>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</si>
  <si>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</si>
  <si>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</si>
  <si>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</si>
  <si>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</si>
  <si>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</si>
  <si>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</si>
  <si>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</si>
  <si>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</si>
  <si>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</si>
  <si>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</si>
  <si>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</si>
  <si>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</si>
  <si>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</si>
  <si>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</si>
  <si>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</si>
  <si>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</si>
  <si>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</si>
  <si>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</si>
  <si>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</si>
  <si>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</si>
  <si>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</si>
  <si>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</si>
  <si>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</si>
  <si>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</si>
  <si>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</si>
  <si>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</si>
  <si>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</si>
  <si>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</si>
  <si>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</si>
  <si>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</si>
  <si>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</si>
  <si>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</si>
  <si>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</si>
  <si>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</si>
  <si>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</si>
  <si>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</si>
  <si>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</si>
  <si>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</si>
  <si>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</si>
  <si>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</si>
  <si>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</si>
  <si>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</si>
  <si>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</si>
  <si>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</si>
  <si>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</si>
  <si>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</si>
  <si>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</si>
  <si>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</si>
  <si>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</si>
  <si>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</si>
  <si>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</si>
  <si>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</si>
  <si>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</si>
  <si>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</si>
  <si>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</si>
  <si>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</si>
  <si>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</si>
  <si>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</si>
  <si>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</si>
  <si>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</si>
  <si>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</si>
  <si>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</si>
  <si>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</si>
  <si>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</si>
  <si>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</si>
  <si>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</si>
  <si>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</si>
  <si>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</si>
  <si>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</si>
  <si>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</si>
  <si>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</si>
  <si>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</si>
  <si>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</si>
  <si>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</si>
  <si>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</si>
  <si>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</si>
  <si>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</si>
  <si>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</si>
  <si>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</si>
  <si>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</si>
  <si>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</si>
  <si>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</si>
  <si>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</si>
  <si>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</si>
  <si>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</si>
  <si>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</si>
  <si>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</si>
  <si>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</si>
  <si>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</si>
  <si>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</si>
  <si>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</si>
  <si>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</si>
  <si>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</si>
  <si>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</si>
  <si>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</si>
  <si>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</si>
  <si>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</si>
  <si>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</si>
  <si>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</si>
  <si>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</si>
  <si>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</si>
  <si>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</si>
  <si>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</si>
  <si>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</si>
  <si>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</si>
  <si>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</si>
  <si>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</si>
  <si>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</si>
  <si>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</si>
  <si>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</si>
  <si>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</si>
  <si>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</si>
  <si>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</si>
  <si>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</si>
  <si>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</si>
  <si>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</si>
  <si>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</si>
  <si>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</si>
  <si>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</si>
  <si>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</si>
  <si>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</si>
  <si>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</si>
  <si>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</si>
  <si>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</si>
  <si>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</si>
  <si>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</si>
  <si>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</si>
  <si>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</si>
  <si>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</si>
  <si>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</si>
  <si>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</si>
  <si>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</si>
  <si>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</si>
  <si>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</si>
  <si>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</si>
  <si>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</si>
  <si>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</si>
  <si>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</si>
  <si>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</si>
  <si>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</si>
  <si>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</si>
  <si>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</si>
  <si>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</si>
  <si>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</si>
  <si>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</si>
  <si>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</si>
  <si>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</si>
  <si>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</si>
  <si>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</si>
  <si>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</si>
  <si>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</si>
  <si>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</si>
  <si>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</si>
  <si>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</si>
  <si>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</si>
  <si>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</si>
  <si>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</si>
  <si>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</si>
  <si>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</si>
  <si>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</si>
  <si>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</si>
  <si>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</si>
  <si>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</si>
  <si>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</si>
  <si>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</si>
  <si>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</si>
  <si>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</si>
  <si>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</si>
  <si>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</si>
  <si>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</si>
  <si>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</si>
  <si>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</si>
  <si>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</si>
  <si>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</si>
  <si>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</si>
  <si>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</si>
  <si>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</si>
  <si>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</si>
  <si>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</si>
  <si>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</si>
  <si>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</si>
  <si>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</si>
  <si>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</si>
  <si>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</si>
  <si>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</si>
  <si>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</si>
  <si>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</si>
  <si>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</si>
  <si>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</si>
  <si>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</si>
  <si>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</si>
  <si>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</si>
  <si>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</si>
  <si>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</si>
  <si>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</si>
  <si>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</si>
  <si>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</si>
  <si>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</si>
  <si>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</si>
  <si>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</si>
  <si>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</si>
  <si>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</si>
  <si>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</si>
  <si>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</si>
  <si>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</si>
  <si>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</si>
  <si>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</si>
  <si>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</si>
  <si>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</si>
  <si>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</si>
  <si>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</si>
  <si>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</si>
  <si>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</si>
  <si>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</si>
  <si>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</si>
  <si>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</si>
  <si>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</si>
  <si>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</si>
  <si>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</si>
  <si>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</si>
  <si>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</si>
  <si>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</si>
  <si>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</si>
  <si>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</si>
  <si>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</si>
  <si>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</si>
  <si>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</si>
  <si>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</si>
  <si>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</si>
  <si>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</si>
  <si>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</si>
  <si>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</si>
  <si>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</si>
  <si>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</si>
  <si>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</si>
  <si>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</si>
  <si>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</si>
  <si>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</si>
  <si>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</si>
  <si>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</si>
  <si>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</si>
  <si>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</si>
  <si>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</si>
  <si>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</si>
  <si>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</si>
  <si>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</si>
  <si>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</si>
  <si>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</si>
  <si>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</si>
  <si>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</si>
  <si>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</si>
  <si>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</si>
  <si>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</si>
  <si>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</si>
  <si>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</si>
  <si>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</si>
  <si>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</si>
  <si>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</si>
  <si>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</si>
  <si>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</si>
  <si>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</si>
  <si>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</si>
  <si>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</si>
  <si>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</si>
  <si>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</si>
  <si>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</si>
  <si>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</si>
  <si>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</si>
  <si>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</si>
  <si>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</si>
  <si>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</si>
  <si>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</si>
  <si>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</si>
  <si>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</si>
  <si>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</si>
  <si>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</si>
  <si>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</si>
  <si>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</si>
  <si>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</si>
  <si>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</si>
  <si>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</si>
  <si>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</si>
  <si>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</si>
  <si>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</si>
  <si>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</si>
  <si>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</si>
  <si>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</si>
  <si>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</si>
  <si>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</si>
  <si>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</si>
  <si>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</si>
  <si>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</si>
  <si>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</si>
  <si>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</si>
  <si>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</si>
  <si>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</si>
  <si>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</si>
  <si>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</si>
  <si>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</si>
  <si>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</si>
  <si>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</si>
  <si>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</si>
  <si>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</si>
  <si>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</si>
  <si>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</si>
  <si>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</si>
  <si>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</si>
  <si>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</si>
  <si>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</si>
  <si>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</si>
  <si>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</si>
  <si>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</si>
  <si>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</si>
  <si>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</si>
  <si>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</si>
  <si>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</si>
  <si>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</si>
  <si>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</si>
  <si>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</si>
  <si>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</si>
  <si>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</si>
  <si>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</si>
  <si>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</si>
  <si>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</si>
  <si>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</si>
  <si>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</si>
  <si>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</si>
  <si>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</si>
  <si>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</si>
  <si>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</si>
  <si>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</si>
  <si>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</si>
  <si>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</si>
  <si>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</si>
  <si>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</si>
  <si>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</si>
  <si>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</si>
  <si>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</si>
  <si>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</si>
  <si>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</si>
  <si>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</si>
  <si>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</si>
  <si>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</si>
  <si>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</si>
  <si>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</si>
  <si>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</si>
  <si>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</si>
  <si>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</si>
  <si>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</si>
  <si>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</si>
  <si>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</si>
  <si>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</si>
  <si>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</si>
  <si>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</si>
  <si>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</si>
  <si>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</si>
  <si>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</si>
  <si>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</si>
  <si>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</si>
  <si>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</si>
  <si>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</si>
  <si>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</si>
  <si>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</si>
  <si>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</si>
  <si>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</si>
  <si>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</si>
  <si>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</si>
  <si>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</si>
  <si>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</si>
  <si>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</si>
  <si>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</si>
  <si>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</si>
  <si>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</si>
  <si>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</si>
  <si>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</si>
  <si>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</si>
  <si>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</si>
  <si>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</si>
  <si>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</si>
  <si>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</si>
  <si>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</si>
  <si>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</si>
  <si>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</si>
  <si>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</si>
  <si>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</si>
  <si>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</si>
  <si>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</si>
  <si>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</si>
  <si>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</si>
  <si>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</si>
  <si>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</si>
  <si>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</si>
  <si>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</si>
  <si>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</si>
  <si>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</si>
  <si>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</si>
  <si>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</si>
  <si>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</si>
  <si>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</si>
  <si>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</si>
  <si>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</si>
  <si>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</si>
  <si>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</si>
  <si>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</si>
  <si>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</si>
  <si>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</si>
  <si>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</si>
  <si>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</si>
  <si>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</si>
  <si>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</si>
  <si>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</si>
  <si>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</si>
  <si>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</si>
  <si>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</si>
  <si>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</si>
  <si>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</si>
  <si>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</si>
  <si>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</si>
  <si>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</si>
  <si>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</si>
  <si>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</si>
  <si>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</si>
  <si>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</si>
  <si>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</si>
  <si>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</si>
  <si>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</si>
  <si>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</si>
  <si>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</si>
  <si>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</si>
  <si>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</si>
  <si>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</si>
  <si>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</si>
  <si>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</si>
  <si>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</si>
  <si>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</si>
  <si>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</si>
  <si>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</si>
  <si>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</si>
  <si>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</si>
  <si>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</si>
  <si>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</si>
  <si>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</si>
  <si>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</si>
  <si>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</si>
  <si>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</si>
  <si>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</si>
  <si>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</si>
  <si>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</si>
  <si>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</si>
  <si>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</si>
  <si>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</si>
  <si>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</si>
  <si>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</si>
  <si>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</si>
  <si>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</si>
  <si>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</si>
  <si>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</si>
  <si>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</si>
  <si>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</si>
  <si>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</si>
  <si>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</si>
  <si>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</si>
  <si>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</si>
  <si>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</si>
  <si>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</si>
  <si>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</si>
  <si>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</si>
  <si>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</si>
  <si>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</si>
  <si>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</si>
  <si>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</si>
  <si>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</si>
  <si>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</si>
  <si>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</si>
  <si>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</si>
  <si>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</si>
  <si>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</si>
  <si>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</si>
  <si>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</si>
  <si>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</si>
  <si>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</si>
  <si>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</si>
  <si>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</si>
  <si>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</si>
  <si>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</si>
  <si>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</si>
  <si>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</si>
  <si>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</si>
  <si>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</si>
  <si>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</si>
  <si>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</si>
  <si>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</si>
  <si>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</si>
  <si>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</si>
  <si>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</si>
  <si>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</si>
  <si>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</si>
  <si>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</si>
  <si>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</si>
  <si>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</si>
  <si>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</si>
  <si>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</si>
  <si>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</si>
  <si>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</si>
  <si>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</si>
  <si>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</si>
  <si>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</si>
  <si>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</si>
  <si>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</si>
  <si>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</si>
  <si>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</si>
  <si>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</si>
  <si>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</si>
  <si>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</si>
  <si>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</si>
  <si>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</si>
  <si>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</si>
  <si>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</si>
  <si>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</si>
  <si>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</si>
  <si>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</si>
  <si>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</si>
  <si>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</si>
  <si>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</si>
  <si>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</si>
  <si>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</si>
  <si>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</si>
  <si>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</si>
  <si>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</si>
  <si>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</si>
  <si>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</si>
  <si>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</si>
  <si>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</si>
  <si>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</si>
  <si>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</si>
  <si>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</si>
  <si>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</si>
  <si>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</si>
  <si>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</si>
  <si>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</si>
  <si>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</si>
  <si>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</si>
  <si>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</si>
  <si>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</si>
  <si>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</si>
  <si>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</si>
  <si>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</si>
  <si>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</si>
  <si>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</si>
  <si>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</si>
  <si>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</si>
  <si>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</si>
  <si>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</si>
  <si>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</si>
  <si>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</si>
  <si>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</si>
  <si>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</si>
  <si>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</si>
  <si>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</si>
  <si>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</si>
  <si>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</si>
  <si>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</si>
  <si>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</si>
  <si>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</si>
  <si>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</si>
  <si>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</si>
  <si>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</si>
  <si>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</si>
  <si>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</si>
  <si>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</si>
  <si>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</si>
  <si>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</si>
  <si>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</si>
  <si>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</si>
  <si>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</si>
  <si>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</si>
  <si>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</si>
  <si>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</si>
  <si>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</si>
  <si>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</si>
  <si>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</si>
  <si>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</si>
  <si>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</si>
  <si>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</si>
  <si>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</si>
  <si>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</si>
  <si>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</si>
  <si>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</si>
  <si>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</si>
  <si>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</si>
  <si>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</si>
  <si>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</si>
  <si>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</si>
  <si>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</si>
  <si>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</si>
  <si>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</si>
  <si>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</si>
  <si>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</si>
  <si>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</si>
  <si>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</si>
  <si>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</si>
  <si>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</si>
  <si>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</si>
  <si>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</si>
  <si>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</si>
  <si>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</si>
  <si>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</si>
  <si>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</si>
  <si>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</si>
  <si>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</si>
  <si>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</si>
  <si>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</si>
  <si>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</si>
  <si>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</si>
  <si>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</si>
  <si>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</si>
  <si>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</si>
  <si>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</si>
  <si>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</si>
  <si>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</si>
  <si>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</si>
  <si>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</si>
  <si>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</si>
  <si>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</si>
  <si>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</si>
  <si>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</si>
  <si>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</si>
  <si>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</si>
  <si>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</si>
  <si>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</si>
  <si>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</si>
  <si>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</si>
  <si>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</si>
  <si>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</si>
  <si>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</si>
  <si>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</si>
  <si>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</si>
  <si>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</si>
  <si>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</si>
  <si>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</si>
  <si>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</si>
  <si>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</si>
  <si>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</si>
  <si>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</si>
  <si>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</si>
  <si>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</si>
  <si>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</si>
  <si>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</si>
  <si>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</si>
  <si>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</si>
  <si>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</si>
  <si>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</si>
  <si>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</si>
  <si>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</si>
  <si>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</si>
  <si>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</si>
  <si>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</si>
  <si>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</si>
  <si>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</si>
  <si>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</si>
  <si>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</si>
  <si>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</si>
  <si>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</si>
  <si>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</si>
  <si>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</si>
  <si>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</si>
  <si>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</si>
  <si>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</si>
  <si>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</si>
  <si>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</si>
  <si>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</si>
  <si>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</si>
  <si>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</si>
  <si>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</si>
  <si>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</si>
  <si>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</si>
  <si>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</si>
  <si>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</si>
  <si>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</si>
  <si>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</si>
  <si>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</si>
  <si>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</si>
  <si>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</si>
  <si>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</si>
  <si>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</si>
  <si>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</si>
  <si>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</si>
  <si>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</si>
  <si>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</si>
  <si>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</si>
  <si>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</si>
  <si>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</si>
  <si>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</si>
  <si>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</si>
  <si>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</si>
  <si>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</si>
  <si>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</si>
  <si>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</si>
  <si>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</si>
  <si>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</si>
  <si>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</si>
  <si>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</si>
  <si>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</si>
  <si>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</si>
  <si>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</si>
  <si>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</si>
  <si>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</si>
  <si>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</si>
  <si>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</si>
  <si>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</si>
  <si>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</si>
  <si>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</si>
  <si>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</si>
  <si>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</si>
  <si>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</si>
  <si>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</si>
  <si>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</si>
  <si>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</si>
  <si>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</si>
  <si>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</si>
  <si>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</si>
  <si>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</si>
  <si>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</si>
  <si>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</si>
  <si>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</si>
  <si>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</si>
  <si>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</si>
  <si>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</si>
  <si>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</si>
  <si>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</si>
  <si>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</si>
  <si>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</si>
  <si>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</si>
  <si>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</si>
  <si>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</si>
  <si>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</si>
  <si>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</si>
  <si>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</si>
  <si>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</si>
  <si>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</si>
  <si>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</si>
  <si>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</si>
  <si>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</si>
  <si>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</si>
  <si>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</si>
  <si>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</si>
  <si>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</si>
  <si>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</si>
  <si>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</si>
  <si>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</si>
  <si>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</si>
  <si>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</si>
  <si>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</si>
  <si>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</si>
  <si>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</si>
  <si>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</si>
  <si>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</si>
  <si>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</si>
  <si>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</si>
  <si>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</si>
  <si>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</si>
  <si>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</si>
  <si>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</si>
  <si>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</si>
  <si>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</si>
  <si>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</si>
  <si>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</si>
  <si>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</si>
  <si>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</si>
  <si>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</si>
  <si>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</si>
  <si>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</si>
  <si>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</si>
  <si>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</si>
  <si>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</si>
  <si>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</si>
  <si>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</si>
  <si>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</si>
  <si>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</si>
  <si>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</si>
  <si>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</si>
  <si>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</si>
  <si>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</si>
  <si>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</si>
  <si>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</si>
  <si>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</si>
  <si>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</si>
  <si>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</si>
  <si>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</si>
  <si>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</si>
  <si>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</si>
  <si>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</si>
  <si>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</si>
  <si>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</si>
  <si>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</si>
  <si>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</si>
  <si>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</si>
  <si>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</si>
  <si>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</si>
  <si>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</si>
  <si>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</si>
  <si>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</si>
  <si>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</si>
  <si>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</si>
  <si>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</si>
  <si>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</si>
  <si>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</si>
  <si>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</si>
  <si>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</si>
  <si>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</si>
  <si>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</si>
  <si>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</si>
  <si>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</si>
  <si>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</si>
  <si>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</si>
  <si>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</si>
  <si>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</si>
  <si>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</si>
  <si>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</si>
  <si>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</si>
  <si>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</si>
  <si>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</si>
  <si>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</si>
  <si>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</si>
  <si>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</si>
  <si>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</si>
  <si>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</si>
  <si>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</si>
  <si>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</si>
  <si>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</si>
  <si>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</si>
  <si>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</si>
  <si>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</si>
  <si>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</si>
  <si>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</si>
  <si>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</si>
  <si>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</si>
  <si>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</si>
  <si>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</si>
  <si>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</si>
  <si>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</si>
  <si>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</si>
  <si>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</si>
  <si>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</si>
  <si>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</si>
  <si>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</si>
  <si>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</si>
  <si>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</si>
  <si>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</si>
  <si>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</si>
  <si>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</si>
  <si>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</si>
  <si>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</si>
  <si>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</si>
  <si>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</si>
  <si>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</si>
  <si>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</si>
  <si>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</si>
  <si>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</si>
  <si>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</si>
  <si>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</si>
  <si>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</si>
  <si>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</si>
  <si>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</si>
  <si>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</si>
  <si>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</si>
  <si>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</si>
  <si>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</si>
  <si>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</si>
  <si>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</si>
  <si>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</si>
  <si>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</si>
  <si>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</si>
  <si>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</si>
  <si>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</si>
  <si>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</si>
  <si>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</si>
  <si>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</si>
  <si>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</si>
  <si>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</si>
  <si>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</si>
  <si>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</si>
  <si>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</si>
  <si>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</si>
  <si>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</si>
  <si>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</si>
  <si>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</si>
  <si>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</si>
  <si>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</si>
  <si>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</si>
  <si>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</si>
  <si>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</si>
  <si>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</si>
  <si>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</si>
  <si>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</si>
  <si>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</si>
  <si>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</si>
  <si>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</si>
  <si>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</si>
  <si>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</si>
  <si>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</si>
  <si>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</si>
  <si>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</si>
  <si>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</si>
  <si>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</si>
  <si>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</si>
  <si>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</si>
  <si>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</si>
  <si>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</si>
  <si>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</si>
  <si>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</si>
  <si>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</si>
  <si>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</si>
  <si>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</si>
  <si>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</si>
  <si>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</si>
  <si>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</si>
  <si>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</si>
  <si>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</si>
  <si>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</si>
  <si>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</si>
  <si>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</si>
  <si>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</si>
  <si>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</si>
  <si>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</si>
  <si>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</si>
  <si>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</si>
  <si>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</si>
  <si>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</si>
  <si>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</si>
  <si>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</si>
  <si>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</si>
  <si>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</si>
  <si>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</si>
  <si>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</si>
  <si>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</si>
  <si>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</si>
  <si>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</si>
  <si>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</si>
  <si>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</si>
  <si>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</si>
  <si>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</si>
  <si>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</si>
  <si>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</si>
  <si>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</si>
  <si>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</si>
  <si>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</si>
  <si>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</si>
  <si>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</si>
  <si>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</si>
  <si>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</si>
  <si>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</si>
  <si>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</si>
  <si>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</si>
  <si>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</si>
  <si>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</si>
  <si>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</si>
  <si>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</si>
  <si>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</si>
  <si>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</si>
  <si>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</si>
  <si>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</si>
  <si>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</si>
  <si>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</si>
  <si>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</si>
  <si>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</si>
  <si>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</si>
  <si>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</si>
  <si>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</si>
  <si>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</si>
  <si>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</si>
  <si>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</si>
  <si>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</si>
  <si>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</si>
  <si>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</si>
  <si>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</si>
  <si>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</si>
  <si>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</si>
  <si>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</si>
  <si>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</si>
  <si>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</si>
  <si>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</si>
  <si>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</si>
  <si>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</si>
  <si>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</si>
  <si>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</si>
  <si>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</si>
  <si>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</si>
  <si>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</si>
  <si>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</si>
  <si>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</si>
  <si>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</si>
  <si>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</si>
  <si>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</si>
  <si>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</si>
  <si>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</si>
  <si>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</si>
  <si>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</si>
  <si>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</si>
  <si>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</si>
  <si>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</si>
  <si>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</si>
  <si>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</si>
  <si>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</si>
  <si>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</si>
  <si>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</si>
  <si>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</si>
  <si>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</si>
  <si>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</si>
  <si>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</si>
  <si>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</si>
  <si>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</si>
  <si>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</si>
  <si>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</si>
  <si>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</si>
  <si>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</si>
  <si>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</si>
  <si>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</si>
  <si>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</si>
  <si>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</si>
  <si>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</si>
  <si>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</si>
  <si>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</si>
  <si>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</si>
  <si>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</si>
  <si>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</si>
  <si>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</si>
  <si>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</si>
  <si>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</si>
  <si>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</si>
  <si>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</si>
  <si>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</si>
  <si>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</si>
  <si>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</si>
  <si>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</si>
  <si>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</si>
  <si>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</si>
  <si>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</si>
  <si>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</si>
  <si>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</si>
  <si>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</si>
  <si>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</si>
  <si>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</si>
  <si>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</si>
  <si>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</si>
  <si>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</si>
  <si>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</si>
  <si>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</si>
  <si>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</si>
  <si>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</si>
  <si>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</si>
  <si>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</si>
  <si>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</si>
  <si>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</si>
  <si>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</si>
  <si>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</si>
  <si>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</si>
  <si>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</si>
  <si>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</si>
  <si>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</si>
  <si>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</si>
  <si>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</si>
  <si>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</si>
  <si>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</si>
  <si>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</si>
  <si>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</si>
  <si>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</si>
  <si>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</si>
  <si>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</si>
  <si>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</si>
  <si>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</si>
  <si>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</si>
  <si>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</si>
  <si>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</si>
  <si>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</si>
  <si>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</si>
  <si>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</si>
  <si>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</si>
  <si>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</si>
  <si>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</si>
  <si>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</si>
  <si>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</si>
  <si>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</si>
  <si>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</si>
  <si>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</si>
  <si>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</si>
  <si>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</si>
  <si>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</si>
  <si>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</si>
  <si>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</si>
  <si>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</si>
  <si>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</si>
  <si>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</si>
  <si>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</si>
  <si>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</si>
  <si>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</si>
  <si>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</si>
  <si>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</si>
  <si>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</si>
  <si>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</si>
  <si>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</si>
  <si>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</si>
  <si>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</si>
  <si>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</si>
  <si>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</si>
  <si>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</si>
  <si>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</si>
  <si>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</si>
  <si>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</si>
  <si>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</si>
  <si>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</si>
  <si>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</si>
  <si>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</si>
  <si>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</si>
  <si>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</si>
  <si>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</si>
  <si>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</si>
  <si>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</si>
  <si>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</si>
  <si>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</si>
  <si>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</si>
  <si>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</si>
  <si>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</si>
  <si>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</si>
  <si>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</si>
  <si>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</si>
  <si>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</si>
  <si>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</si>
  <si>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</si>
  <si>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</si>
  <si>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</si>
  <si>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</si>
  <si>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</si>
  <si>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</si>
  <si>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</si>
  <si>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</si>
  <si>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</si>
  <si>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</si>
  <si>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</si>
  <si>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</si>
  <si>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</si>
  <si>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</si>
  <si>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</si>
  <si>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</si>
  <si>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</si>
  <si>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</si>
  <si>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</si>
  <si>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</si>
  <si>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</si>
  <si>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</si>
  <si>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</si>
  <si>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</si>
  <si>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</si>
  <si>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</si>
  <si>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</si>
  <si>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</si>
  <si>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</si>
  <si>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</si>
  <si>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</si>
  <si>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</si>
  <si>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</si>
  <si>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</si>
  <si>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</si>
  <si>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</si>
  <si>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</si>
  <si>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</si>
  <si>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</si>
  <si>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</si>
  <si>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</si>
  <si>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</si>
  <si>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</si>
  <si>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</si>
  <si>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</si>
  <si>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</si>
  <si>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</si>
  <si>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</si>
  <si>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</si>
  <si>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</si>
  <si>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</si>
  <si>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</si>
  <si>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</si>
  <si>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</si>
  <si>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</si>
  <si>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</si>
  <si>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</si>
  <si>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</si>
  <si>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</si>
  <si>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</si>
  <si>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</si>
  <si>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</si>
  <si>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</si>
  <si>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</si>
  <si>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</si>
  <si>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</si>
  <si>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</si>
  <si>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</si>
  <si>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</si>
  <si>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</si>
  <si>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</si>
  <si>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</si>
  <si>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</si>
  <si>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</si>
  <si>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</si>
  <si>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</si>
  <si>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</si>
  <si>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</si>
  <si>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</si>
  <si>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</si>
  <si>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</si>
  <si>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</si>
  <si>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</si>
  <si>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</si>
  <si>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</si>
  <si>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</si>
  <si>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</si>
  <si>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</si>
  <si>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</si>
  <si>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</si>
  <si>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</si>
  <si>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</si>
  <si>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</si>
  <si>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</si>
  <si>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</si>
  <si>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</si>
  <si>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</si>
  <si>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</si>
  <si>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</si>
  <si>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</si>
  <si>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</si>
  <si>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</si>
  <si>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</si>
  <si>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</si>
  <si>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</si>
  <si>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</si>
  <si>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</si>
  <si>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</si>
  <si>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</si>
  <si>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</si>
  <si>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</si>
  <si>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</si>
  <si>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</si>
  <si>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</si>
  <si>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</si>
  <si>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</si>
  <si>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</si>
  <si>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</si>
  <si>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</si>
  <si>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</si>
  <si>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</si>
  <si>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</si>
  <si>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</si>
  <si>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</si>
  <si>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</si>
  <si>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</si>
  <si>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</si>
  <si>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</si>
  <si>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</si>
  <si>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</si>
  <si>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</si>
  <si>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</si>
  <si>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</si>
  <si>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</si>
  <si>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</si>
  <si>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</si>
  <si>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</si>
  <si>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</si>
  <si>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</si>
  <si>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</si>
  <si>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</si>
  <si>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</si>
  <si>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</si>
  <si>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</si>
  <si>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</si>
  <si>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</si>
  <si>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</si>
  <si>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</si>
  <si>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</si>
  <si>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</si>
  <si>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</si>
  <si>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</si>
  <si>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</si>
  <si>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</si>
  <si>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</si>
  <si>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</si>
  <si>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</si>
  <si>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</si>
  <si>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</si>
  <si>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</si>
  <si>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</si>
  <si>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</si>
  <si>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</si>
  <si>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</si>
  <si>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</si>
  <si>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</si>
  <si>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</si>
  <si>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</si>
  <si>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</si>
  <si>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</si>
  <si>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</si>
  <si>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</si>
  <si>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</si>
  <si>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</si>
  <si>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</si>
  <si>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</si>
  <si>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</si>
  <si>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</si>
  <si>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</si>
  <si>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</si>
  <si>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</si>
  <si>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</si>
  <si>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</si>
  <si>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</si>
  <si>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</si>
  <si>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</si>
  <si>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</si>
  <si>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</si>
  <si>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</si>
  <si>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</si>
  <si>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</si>
  <si>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</si>
  <si>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</si>
  <si>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</si>
  <si>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</si>
  <si>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</si>
  <si>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</si>
  <si>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</si>
  <si>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</si>
  <si>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</si>
  <si>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</si>
  <si>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</si>
  <si>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</si>
  <si>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</si>
  <si>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</si>
  <si>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</si>
  <si>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</si>
  <si>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</si>
  <si>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</si>
  <si>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</si>
  <si>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</si>
  <si>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</si>
  <si>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</si>
  <si>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</si>
  <si>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</si>
  <si>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</si>
  <si>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</si>
  <si>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</si>
  <si>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</si>
  <si>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</si>
  <si>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</si>
  <si>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</si>
  <si>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</si>
  <si>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</si>
  <si>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</si>
  <si>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</si>
  <si>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</si>
  <si>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</si>
  <si>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</si>
  <si>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</si>
  <si>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</si>
  <si>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</si>
  <si>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</si>
  <si>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</si>
  <si>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</si>
  <si>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</si>
  <si>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</si>
  <si>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</si>
  <si>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</si>
  <si>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</si>
  <si>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</si>
  <si>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</si>
  <si>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</si>
  <si>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</si>
  <si>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</si>
  <si>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</si>
  <si>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</si>
  <si>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</si>
  <si>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</si>
  <si>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</si>
  <si>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</si>
  <si>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</si>
  <si>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</si>
  <si>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</si>
  <si>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</si>
  <si>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</si>
  <si>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</si>
  <si>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</si>
  <si>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</si>
  <si>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</si>
  <si>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</si>
  <si>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</si>
  <si>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</si>
  <si>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</si>
  <si>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</si>
  <si>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</si>
  <si>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</si>
  <si>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</si>
  <si>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</si>
  <si>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</si>
  <si>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</si>
  <si>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</si>
  <si>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</si>
  <si>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</si>
  <si>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</si>
  <si>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</si>
  <si>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</si>
  <si>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</si>
  <si>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</si>
  <si>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</si>
  <si>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</si>
  <si>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</si>
  <si>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</si>
  <si>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</si>
  <si>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</si>
  <si>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</si>
  <si>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</si>
  <si>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</si>
  <si>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</si>
  <si>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</si>
  <si>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</si>
  <si>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</si>
  <si>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</si>
  <si>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</si>
  <si>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</si>
  <si>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</si>
  <si>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</si>
  <si>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</si>
  <si>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</si>
  <si>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</si>
  <si>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</si>
  <si>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</si>
  <si>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</si>
  <si>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</si>
  <si>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</si>
  <si>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</si>
  <si>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</si>
  <si>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</si>
  <si>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</si>
  <si>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</si>
  <si>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</si>
  <si>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</si>
  <si>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</si>
  <si>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</si>
  <si>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</si>
  <si>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</si>
  <si>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</si>
  <si>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</si>
  <si>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</si>
  <si>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</si>
  <si>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</si>
  <si>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</si>
  <si>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</si>
  <si>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</si>
  <si>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</si>
  <si>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</si>
  <si>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</si>
  <si>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</si>
  <si>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</si>
  <si>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</si>
  <si>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</si>
  <si>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</si>
  <si>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</si>
  <si>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</si>
  <si>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</si>
  <si>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</si>
  <si>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</si>
  <si>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</si>
  <si>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</si>
  <si>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</si>
  <si>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</si>
  <si>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</si>
  <si>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</si>
  <si>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</si>
  <si>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</si>
  <si>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</si>
  <si>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</si>
  <si>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</si>
  <si>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</si>
  <si>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</si>
  <si>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</si>
  <si>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</si>
  <si>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</si>
  <si>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</si>
  <si>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</si>
  <si>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</si>
  <si>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</si>
  <si>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</si>
  <si>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</si>
  <si>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</si>
  <si>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</si>
  <si>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</si>
  <si>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</si>
  <si>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</si>
  <si>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</si>
  <si>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</si>
  <si>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</si>
  <si>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</si>
  <si>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</si>
  <si>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</si>
  <si>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</si>
  <si>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</si>
  <si>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</si>
  <si>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</si>
  <si>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</si>
  <si>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</si>
  <si>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</si>
  <si>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</si>
  <si>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</si>
  <si>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</si>
  <si>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</si>
  <si>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</si>
  <si>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</si>
  <si>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</si>
  <si>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</si>
  <si>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</si>
  <si>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</si>
  <si>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</si>
  <si>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</si>
  <si>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</si>
  <si>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</si>
  <si>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</si>
  <si>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</si>
  <si>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</si>
  <si>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</si>
  <si>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</si>
  <si>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</si>
  <si>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</si>
  <si>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</si>
  <si>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</si>
  <si>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</si>
  <si>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</si>
  <si>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</si>
  <si>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</si>
  <si>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</si>
  <si>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</si>
  <si>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</si>
  <si>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</si>
  <si>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</si>
  <si>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</si>
  <si>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</si>
  <si>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</si>
  <si>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</si>
  <si>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</si>
  <si>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</si>
  <si>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</si>
  <si>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</si>
  <si>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</si>
  <si>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</si>
  <si>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</si>
  <si>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</si>
  <si>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</si>
  <si>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</si>
  <si>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</si>
  <si>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</si>
  <si>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</si>
  <si>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</si>
  <si>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</si>
  <si>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</si>
  <si>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</si>
  <si>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</si>
  <si>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</si>
  <si>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</si>
  <si>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</si>
  <si>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</si>
  <si>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</si>
  <si>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</si>
  <si>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</si>
  <si>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</si>
  <si>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</si>
  <si>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</si>
  <si>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</si>
  <si>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</si>
  <si>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</si>
  <si>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</si>
  <si>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</si>
  <si>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</si>
  <si>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</si>
  <si>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</si>
  <si>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</si>
  <si>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</si>
  <si>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</si>
  <si>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</si>
  <si>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</si>
  <si>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</si>
  <si>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</si>
  <si>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</si>
  <si>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</si>
  <si>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</si>
  <si>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</si>
  <si>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</si>
  <si>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</si>
  <si>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</si>
  <si>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</si>
  <si>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</si>
  <si>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</si>
  <si>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</si>
  <si>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</si>
  <si>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</si>
  <si>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</si>
  <si>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</si>
  <si>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</si>
  <si>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</si>
  <si>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</si>
  <si>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</si>
  <si>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</si>
  <si>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</si>
  <si>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</si>
  <si>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</si>
  <si>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</si>
  <si>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</si>
  <si>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</si>
  <si>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</si>
  <si>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</si>
  <si>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</si>
  <si>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</si>
  <si>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</si>
  <si>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</si>
  <si>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</si>
  <si>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</si>
  <si>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</si>
  <si>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</si>
  <si>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</si>
  <si>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</si>
  <si>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</si>
  <si>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</si>
  <si>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</si>
  <si>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</si>
  <si>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</si>
  <si>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</si>
  <si>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</si>
  <si>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</si>
  <si>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</si>
  <si>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</si>
  <si>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</si>
  <si>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</si>
  <si>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</si>
  <si>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</si>
  <si>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</si>
  <si>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</si>
  <si>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</si>
  <si>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</si>
  <si>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</si>
  <si>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</si>
  <si>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</si>
  <si>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</si>
  <si>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</si>
  <si>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</si>
  <si>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</si>
  <si>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</si>
  <si>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</si>
  <si>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</si>
  <si>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</si>
  <si>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</si>
  <si>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</si>
  <si>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</si>
  <si>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</si>
  <si>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</si>
  <si>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</si>
  <si>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</si>
  <si>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</si>
  <si>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</si>
  <si>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</si>
  <si>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</si>
  <si>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</si>
  <si>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</si>
  <si>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</si>
  <si>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</si>
  <si>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</si>
  <si>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</si>
  <si>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</si>
  <si>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</si>
  <si>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</si>
  <si>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</si>
  <si>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</si>
  <si>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</si>
  <si>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</si>
  <si>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</si>
  <si>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</si>
  <si>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</si>
  <si>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</si>
  <si>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</si>
  <si>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</si>
  <si>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</si>
  <si>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</si>
  <si>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</si>
  <si>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</si>
  <si>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</si>
  <si>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</si>
  <si>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</si>
  <si>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</si>
  <si>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</si>
  <si>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</si>
  <si>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</si>
  <si>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</si>
  <si>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</si>
  <si>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</si>
  <si>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</si>
  <si>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</si>
  <si>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</si>
  <si>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</si>
  <si>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</si>
  <si>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</si>
  <si>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</si>
  <si>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</si>
  <si>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</si>
  <si>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</si>
  <si>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</si>
  <si>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</si>
  <si>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</si>
  <si>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</si>
  <si>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</si>
  <si>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</si>
  <si>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</si>
  <si>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</si>
  <si>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</si>
  <si>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</si>
  <si>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</si>
  <si>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</si>
  <si>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</si>
  <si>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</si>
  <si>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</si>
  <si>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</si>
  <si>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</si>
  <si>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</si>
  <si>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</si>
  <si>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</si>
  <si>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</si>
  <si>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</si>
  <si>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</si>
  <si>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</si>
  <si>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</si>
  <si>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</si>
  <si>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</si>
  <si>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</si>
  <si>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</si>
  <si>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</si>
  <si>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</si>
  <si>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</si>
  <si>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</si>
  <si>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</si>
  <si>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</si>
  <si>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</si>
  <si>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</si>
  <si>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</si>
  <si>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</si>
  <si>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</si>
  <si>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</si>
  <si>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</si>
  <si>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</si>
  <si>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</si>
  <si>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</si>
  <si>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</si>
  <si>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</si>
  <si>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</si>
  <si>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</si>
  <si>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</si>
  <si>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</si>
  <si>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</si>
  <si>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</si>
  <si>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</si>
  <si>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</si>
  <si>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</si>
  <si>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</si>
  <si>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</si>
  <si>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</si>
  <si>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</si>
  <si>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</si>
  <si>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</si>
  <si>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</si>
  <si>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</si>
  <si>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</si>
  <si>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</si>
  <si>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</si>
  <si>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</si>
  <si>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</si>
  <si>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</si>
  <si>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</si>
  <si>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</si>
  <si>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</si>
  <si>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</si>
  <si>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</si>
  <si>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</si>
  <si>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</si>
  <si>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</si>
  <si>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</si>
  <si>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</si>
  <si>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</si>
  <si>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</si>
  <si>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</si>
  <si>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</si>
  <si>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</si>
  <si>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</si>
  <si>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</si>
  <si>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</si>
  <si>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</si>
  <si>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</si>
  <si>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</si>
  <si>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</si>
  <si>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</si>
  <si>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</si>
  <si>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</si>
  <si>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</si>
  <si>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</si>
  <si>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</si>
  <si>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</si>
  <si>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</si>
  <si>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</si>
  <si>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</si>
  <si>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</si>
  <si>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</si>
  <si>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</si>
  <si>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</si>
  <si>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</si>
  <si>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</si>
  <si>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</si>
  <si>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</si>
  <si>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</si>
  <si>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</si>
  <si>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</si>
  <si>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</si>
  <si>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</si>
  <si>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</si>
  <si>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</si>
  <si>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</si>
  <si>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</si>
  <si>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</si>
  <si>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</si>
  <si>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</si>
  <si>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</si>
  <si>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</si>
  <si>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</si>
  <si>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</si>
  <si>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</si>
  <si>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</si>
  <si>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</si>
  <si>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</si>
  <si>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</si>
  <si>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</si>
  <si>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</si>
  <si>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</si>
  <si>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</si>
  <si>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</si>
  <si>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</si>
  <si>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</si>
  <si>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</si>
  <si>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</si>
  <si>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</si>
  <si>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</si>
  <si>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</si>
  <si>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</si>
  <si>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</si>
  <si>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</si>
  <si>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</si>
  <si>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</si>
  <si>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</si>
  <si>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</si>
  <si>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</si>
  <si>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</si>
  <si>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</si>
  <si>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</si>
  <si>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</si>
  <si>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</si>
  <si>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</si>
  <si>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</si>
  <si>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</si>
  <si>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</si>
  <si>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</si>
  <si>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</si>
  <si>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</si>
  <si>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</si>
  <si>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</si>
  <si>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</si>
  <si>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</si>
  <si>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</si>
  <si>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</si>
  <si>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</si>
  <si>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</si>
  <si>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</si>
  <si>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</si>
  <si>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</si>
  <si>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</si>
  <si>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</si>
  <si>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</si>
  <si>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</si>
  <si>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</si>
  <si>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</si>
  <si>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</si>
  <si>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</si>
  <si>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</si>
  <si>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</si>
  <si>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</si>
  <si>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</si>
  <si>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</si>
  <si>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</si>
  <si>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</si>
  <si>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</si>
  <si>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</si>
  <si>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</si>
  <si>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</si>
  <si>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</si>
  <si>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</si>
  <si>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</si>
  <si>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</si>
  <si>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</si>
  <si>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</si>
  <si>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</si>
  <si>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</si>
  <si>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</si>
  <si>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</si>
  <si>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</si>
  <si>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</si>
  <si>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</si>
  <si>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</si>
  <si>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</si>
  <si>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</si>
  <si>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</si>
  <si>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</si>
  <si>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</si>
  <si>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</si>
  <si>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</si>
  <si>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</si>
  <si>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</si>
  <si>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</si>
  <si>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</si>
  <si>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</si>
  <si>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</si>
  <si>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</si>
  <si>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</si>
  <si>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</si>
  <si>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</si>
  <si>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</si>
  <si>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</si>
  <si>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</si>
  <si>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</si>
  <si>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</si>
  <si>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</si>
  <si>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</si>
  <si>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</si>
  <si>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</si>
  <si>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</si>
  <si>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</si>
  <si>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</si>
  <si>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</si>
  <si>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</si>
  <si>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</si>
  <si>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</si>
  <si>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</si>
  <si>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</si>
  <si>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</si>
  <si>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</si>
  <si>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</si>
  <si>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</si>
  <si>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</si>
  <si>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</si>
  <si>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</si>
  <si>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</si>
  <si>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</si>
  <si>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</si>
  <si>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</si>
  <si>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</si>
  <si>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</si>
  <si>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</si>
  <si>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</si>
  <si>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</si>
  <si>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</si>
  <si>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</si>
  <si>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</si>
  <si>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</si>
  <si>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</si>
  <si>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</si>
  <si>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</si>
  <si>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</si>
  <si>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</si>
  <si>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</si>
  <si>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</si>
  <si>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</si>
  <si>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</si>
  <si>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</si>
  <si>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</si>
  <si>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</si>
  <si>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</si>
  <si>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</si>
  <si>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</si>
  <si>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</si>
  <si>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</si>
  <si>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</si>
  <si>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</si>
  <si>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</si>
  <si>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</si>
  <si>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</si>
  <si>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</si>
  <si>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</si>
  <si>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</si>
  <si>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</si>
  <si>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</si>
  <si>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</si>
  <si>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</si>
  <si>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</si>
  <si>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</si>
  <si>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</si>
  <si>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</si>
  <si>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</si>
  <si>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</si>
  <si>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</si>
  <si>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</si>
  <si>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</si>
  <si>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</si>
  <si>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</si>
  <si>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</si>
  <si>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</si>
  <si>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</si>
  <si>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</si>
  <si>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</si>
  <si>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</si>
  <si>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</si>
  <si>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</si>
  <si>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</si>
  <si>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</si>
  <si>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</si>
  <si>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</si>
  <si>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</si>
  <si>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</si>
  <si>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</si>
  <si>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</si>
  <si>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</si>
  <si>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</si>
  <si>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</si>
  <si>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</si>
  <si>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</si>
  <si>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</si>
  <si>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</si>
  <si>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</si>
  <si>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</si>
  <si>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</si>
  <si>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</si>
  <si>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</si>
  <si>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</si>
  <si>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</si>
  <si>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</si>
  <si>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</si>
  <si>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</si>
  <si>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</si>
  <si>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</si>
  <si>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</si>
  <si>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</si>
  <si>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</si>
  <si>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</si>
  <si>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</si>
  <si>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</si>
  <si>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</si>
  <si>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</si>
  <si>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</si>
  <si>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</si>
  <si>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</si>
  <si>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</si>
  <si>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</si>
  <si>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</si>
  <si>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</si>
  <si>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</si>
  <si>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</si>
  <si>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</si>
  <si>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</si>
  <si>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</si>
  <si>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</si>
  <si>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</si>
  <si>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</si>
  <si>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</si>
  <si>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</si>
  <si>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</si>
  <si>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</si>
  <si>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</si>
  <si>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</si>
  <si>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</si>
  <si>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</si>
  <si>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</si>
  <si>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</si>
  <si>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</si>
  <si>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</si>
  <si>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</si>
  <si>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</si>
  <si>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</si>
  <si>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</si>
  <si>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</si>
  <si>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</si>
  <si>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</si>
  <si>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</si>
  <si>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</si>
  <si>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</si>
  <si>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</si>
  <si>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</si>
  <si>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</si>
  <si>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</si>
  <si>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</si>
  <si>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</si>
  <si>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</si>
  <si>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</si>
  <si>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</si>
  <si>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</si>
  <si>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</si>
  <si>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</si>
  <si>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</si>
  <si>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</si>
  <si>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</si>
  <si>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</si>
  <si>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</si>
  <si>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</si>
  <si>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</si>
  <si>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</si>
  <si>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</si>
  <si>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</si>
  <si>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</si>
  <si>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</si>
  <si>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</si>
  <si>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</si>
  <si>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</si>
  <si>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</si>
  <si>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</si>
  <si>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</si>
  <si>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</si>
  <si>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</si>
  <si>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</si>
  <si>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</si>
  <si>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</si>
  <si>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</si>
  <si>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</si>
  <si>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</si>
  <si>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</si>
  <si>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</si>
  <si>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</si>
  <si>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</si>
  <si>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</si>
  <si>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</si>
  <si>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</si>
  <si>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</si>
  <si>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</si>
  <si>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</si>
  <si>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</si>
  <si>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</si>
  <si>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</si>
  <si>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</si>
  <si>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</si>
  <si>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</si>
  <si>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</si>
  <si>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</si>
  <si>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</si>
  <si>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</si>
  <si>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</si>
  <si>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</si>
  <si>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</si>
  <si>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</si>
  <si>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</si>
  <si>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</si>
  <si>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</si>
  <si>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</si>
  <si>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</si>
  <si>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</si>
  <si>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</si>
  <si>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</si>
  <si>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</si>
  <si>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</si>
  <si>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</si>
  <si>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</si>
  <si>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</si>
  <si>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</si>
  <si>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</si>
  <si>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</si>
  <si>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</si>
  <si>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</si>
  <si>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</si>
  <si>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</si>
  <si>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</si>
  <si>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</si>
  <si>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</si>
  <si>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</si>
  <si>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</si>
  <si>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</si>
  <si>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</si>
  <si>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</si>
  <si>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</si>
  <si>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</si>
  <si>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</si>
  <si>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</si>
  <si>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</si>
  <si>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</si>
  <si>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</si>
  <si>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</si>
  <si>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</si>
  <si>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</si>
  <si>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</si>
  <si>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</si>
  <si>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</si>
  <si>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</si>
  <si>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</si>
  <si>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</si>
  <si>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</si>
  <si>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</si>
  <si>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</si>
  <si>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</si>
  <si>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</si>
  <si>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</si>
  <si>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</si>
  <si>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</si>
  <si>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</si>
  <si>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</si>
  <si>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</si>
  <si>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</si>
  <si>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</si>
  <si>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</si>
  <si>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</si>
  <si>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</si>
  <si>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</si>
  <si>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</si>
  <si>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</si>
  <si>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</si>
  <si>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</si>
  <si>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</si>
  <si>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</si>
  <si>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</si>
  <si>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</si>
  <si>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</si>
  <si>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</si>
  <si>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</si>
  <si>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</si>
  <si>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</si>
  <si>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</si>
  <si>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</si>
  <si>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</si>
  <si>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</si>
  <si>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</si>
  <si>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</si>
  <si>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</si>
  <si>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</si>
  <si>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</si>
  <si>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</si>
  <si>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</si>
  <si>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</si>
  <si>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</si>
  <si>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</si>
  <si>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</si>
  <si>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</si>
  <si>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</si>
  <si>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</si>
  <si>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</si>
  <si>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</si>
  <si>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</si>
  <si>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</si>
  <si>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</si>
  <si>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</si>
  <si>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</si>
  <si>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</si>
  <si>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</si>
  <si>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</si>
  <si>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</si>
  <si>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</si>
  <si>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</si>
  <si>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</si>
  <si>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</si>
  <si>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</si>
  <si>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</si>
  <si>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</si>
  <si>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</si>
  <si>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</si>
  <si>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</si>
  <si>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</si>
  <si>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</si>
  <si>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</si>
  <si>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</si>
  <si>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</si>
  <si>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</si>
  <si>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</si>
  <si>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</si>
  <si>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</si>
  <si>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</si>
  <si>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</si>
  <si>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</si>
  <si>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</si>
  <si>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</si>
  <si>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</si>
  <si>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</si>
  <si>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</si>
  <si>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</si>
  <si>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</si>
  <si>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</si>
  <si>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</si>
  <si>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</si>
  <si>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</si>
  <si>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</si>
  <si>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</si>
  <si>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</si>
  <si>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</si>
  <si>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</si>
  <si>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</si>
  <si>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</si>
  <si>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</si>
  <si>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</si>
  <si>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</si>
  <si>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</si>
  <si>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</si>
  <si>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</si>
  <si>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</si>
  <si>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</si>
  <si>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</si>
  <si>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</si>
  <si>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</si>
  <si>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</si>
  <si>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</si>
  <si>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</si>
  <si>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</si>
  <si>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</si>
  <si>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</si>
  <si>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</si>
  <si>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</si>
  <si>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</si>
  <si>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</si>
  <si>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</si>
  <si>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</si>
  <si>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</si>
  <si>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</si>
  <si>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</si>
  <si>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</si>
  <si>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</si>
  <si>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</si>
  <si>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</si>
  <si>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</si>
  <si>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</si>
  <si>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</si>
  <si>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</si>
  <si>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</si>
  <si>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</si>
  <si>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</si>
  <si>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</si>
  <si>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</si>
  <si>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</si>
  <si>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</si>
  <si>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</si>
  <si>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</si>
  <si>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</si>
  <si>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</si>
  <si>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</si>
  <si>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</si>
  <si>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</si>
  <si>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</si>
  <si>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</si>
  <si>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</si>
  <si>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</si>
  <si>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</si>
  <si>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</si>
  <si>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</si>
  <si>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</si>
  <si>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</si>
  <si>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</si>
  <si>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</si>
  <si>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</si>
  <si>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</si>
  <si>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</si>
  <si>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</si>
  <si>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</si>
  <si>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</si>
  <si>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</si>
  <si>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</si>
  <si>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</si>
  <si>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</si>
  <si>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</si>
  <si>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</si>
  <si>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</si>
  <si>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</si>
  <si>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</si>
  <si>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</si>
  <si>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</si>
  <si>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</si>
  <si>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</si>
  <si>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</si>
  <si>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</si>
  <si>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</si>
  <si>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</si>
  <si>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</si>
  <si>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</si>
  <si>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</si>
  <si>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</si>
  <si>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</si>
  <si>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</si>
  <si>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</si>
  <si>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</si>
  <si>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</si>
  <si>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</si>
  <si>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</si>
  <si>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</si>
  <si>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</si>
  <si>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</si>
  <si>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</si>
  <si>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</si>
  <si>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</si>
  <si>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</si>
  <si>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</si>
  <si>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</si>
  <si>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</si>
  <si>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</si>
  <si>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</si>
  <si>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</si>
  <si>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</si>
  <si>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</si>
  <si>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</si>
  <si>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</si>
  <si>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</si>
  <si>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</si>
  <si>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</si>
  <si>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</si>
  <si>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</si>
  <si>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</si>
  <si>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</si>
  <si>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</si>
  <si>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</si>
  <si>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</si>
  <si>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</si>
  <si>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</si>
  <si>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</si>
  <si>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</si>
  <si>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</si>
  <si>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</si>
  <si>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</si>
  <si>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</si>
  <si>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</si>
  <si>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</si>
  <si>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</si>
  <si>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</si>
  <si>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</si>
  <si>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</si>
  <si>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</si>
  <si>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</si>
  <si>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</si>
  <si>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</si>
  <si>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</si>
  <si>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</si>
  <si>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</si>
  <si>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</si>
  <si>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</si>
  <si>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</si>
  <si>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</si>
  <si>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</si>
  <si>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</si>
  <si>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</si>
  <si>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</si>
  <si>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</si>
  <si>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</si>
  <si>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</si>
  <si>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</si>
  <si>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</si>
  <si>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</si>
  <si>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</si>
  <si>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</si>
  <si>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</si>
  <si>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</si>
  <si>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</si>
  <si>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</si>
  <si>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</si>
  <si>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</si>
  <si>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</si>
  <si>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</si>
  <si>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</si>
  <si>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</si>
  <si>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</si>
  <si>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</si>
  <si>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</si>
  <si>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</si>
  <si>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</si>
  <si>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</si>
  <si>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</si>
  <si>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</si>
  <si>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</si>
  <si>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</si>
  <si>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</si>
  <si>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</si>
  <si>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</si>
  <si>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</si>
  <si>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</si>
  <si>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</si>
  <si>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</si>
  <si>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</si>
  <si>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</si>
  <si>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</si>
  <si>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</si>
  <si>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</si>
  <si>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</si>
  <si>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</si>
  <si>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</si>
  <si>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</si>
  <si>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</si>
  <si>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</si>
  <si>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</si>
  <si>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</si>
  <si>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</si>
  <si>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</si>
  <si>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</si>
  <si>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</si>
  <si>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</si>
  <si>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</si>
  <si>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</si>
  <si>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</si>
  <si>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</si>
  <si>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</si>
  <si>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</si>
  <si>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</si>
  <si>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</si>
  <si>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</si>
  <si>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</si>
  <si>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</si>
  <si>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</si>
  <si>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</si>
  <si>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</si>
  <si>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</si>
  <si>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</si>
  <si>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</si>
  <si>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</si>
  <si>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</si>
  <si>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</si>
  <si>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</si>
  <si>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</si>
  <si>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</si>
  <si>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</si>
  <si>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</si>
  <si>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</si>
  <si>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</si>
  <si>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</si>
  <si>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</si>
  <si>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</si>
  <si>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</si>
  <si>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</si>
  <si>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</si>
  <si>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</si>
  <si>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</si>
  <si>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</si>
  <si>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</si>
  <si>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</si>
  <si>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</si>
  <si>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</si>
  <si>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</si>
  <si>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</si>
  <si>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</si>
  <si>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</si>
  <si>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</si>
  <si>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</si>
  <si>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</si>
  <si>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</si>
  <si>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</si>
  <si>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</si>
  <si>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</si>
  <si>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</si>
  <si>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</si>
  <si>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</si>
  <si>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</si>
  <si>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</si>
  <si>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</si>
  <si>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</si>
  <si>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</si>
  <si>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</si>
  <si>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</si>
  <si>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</si>
  <si>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</si>
  <si>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</si>
  <si>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</si>
  <si>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</si>
  <si>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</si>
  <si>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</si>
  <si>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</si>
  <si>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</si>
  <si>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</si>
  <si>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</si>
  <si>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</si>
  <si>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</si>
  <si>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</si>
  <si>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</si>
  <si>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</si>
  <si>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</si>
  <si>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</si>
  <si>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</si>
  <si>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</si>
  <si>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</si>
  <si>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</si>
  <si>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</si>
  <si>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</si>
  <si>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</si>
  <si>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</si>
  <si>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</si>
  <si>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</si>
  <si>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</si>
  <si>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</si>
  <si>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</si>
  <si>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</si>
  <si>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</si>
  <si>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</si>
  <si>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</si>
  <si>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</si>
  <si>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</si>
  <si>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</si>
  <si>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</si>
  <si>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</si>
  <si>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</si>
  <si>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</si>
  <si>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</si>
  <si>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</si>
  <si>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</si>
  <si>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</si>
  <si>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</si>
  <si>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</si>
  <si>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</si>
  <si>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</si>
  <si>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</si>
  <si>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</si>
  <si>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</si>
  <si>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</si>
  <si>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</si>
  <si>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</si>
  <si>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</si>
  <si>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</si>
  <si>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</si>
  <si>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</si>
  <si>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</si>
  <si>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</si>
  <si>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</si>
  <si>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</si>
  <si>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</si>
  <si>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</si>
  <si>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</si>
  <si>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</si>
  <si>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</si>
  <si>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</si>
  <si>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</si>
  <si>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</si>
  <si>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</si>
  <si>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</si>
  <si>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</si>
  <si>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</si>
  <si>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</si>
  <si>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</si>
  <si>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</si>
  <si>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</si>
  <si>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</si>
  <si>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</si>
  <si>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</si>
  <si>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</si>
  <si>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</si>
  <si>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</si>
  <si>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</si>
  <si>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</si>
  <si>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</si>
  <si>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</si>
  <si>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</si>
  <si>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</si>
  <si>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</si>
  <si>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</si>
  <si>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</si>
  <si>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</si>
  <si>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</si>
  <si>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</si>
  <si>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</si>
  <si>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</si>
  <si>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</si>
  <si>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</si>
  <si>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</si>
  <si>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</si>
  <si>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</si>
  <si>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</si>
  <si>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</si>
  <si>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</si>
  <si>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</si>
  <si>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</si>
  <si>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</si>
  <si>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</si>
  <si>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</si>
  <si>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</si>
  <si>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</si>
  <si>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</si>
  <si>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</si>
  <si>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</si>
  <si>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</si>
  <si>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</si>
  <si>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</si>
  <si>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</si>
  <si>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</si>
  <si>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</si>
  <si>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</si>
  <si>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</si>
  <si>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</si>
  <si>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</si>
  <si>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</si>
  <si>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</si>
  <si>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</si>
  <si>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</si>
  <si>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</si>
  <si>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</si>
  <si>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</si>
  <si>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</si>
  <si>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</si>
  <si>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</si>
  <si>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</si>
  <si>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</si>
  <si>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</si>
  <si>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</si>
  <si>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</si>
  <si>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</si>
  <si>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</si>
  <si>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</si>
  <si>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</si>
  <si>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</si>
  <si>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</si>
  <si>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</si>
  <si>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</si>
  <si>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</si>
  <si>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</si>
  <si>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</si>
  <si>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</si>
  <si>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</si>
  <si>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</si>
  <si>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</si>
  <si>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</si>
  <si>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</si>
  <si>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</si>
  <si>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</si>
  <si>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</si>
  <si>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</si>
  <si>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</si>
  <si>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</si>
  <si>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</si>
  <si>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</si>
  <si>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</si>
  <si>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</si>
  <si>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</si>
  <si>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</si>
  <si>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</si>
  <si>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</si>
  <si>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</si>
  <si>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</si>
  <si>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</si>
  <si>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</si>
  <si>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</si>
  <si>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</si>
  <si>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</si>
  <si>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</si>
  <si>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</si>
  <si>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</si>
  <si>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</si>
  <si>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</si>
  <si>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</si>
  <si>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</si>
  <si>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</si>
  <si>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</si>
  <si>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</si>
  <si>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</si>
  <si>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</si>
  <si>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</si>
  <si>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</si>
  <si>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</si>
  <si>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</si>
  <si>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</si>
  <si>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</si>
  <si>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</si>
  <si>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</si>
  <si>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</si>
  <si>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</si>
  <si>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</si>
  <si>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</si>
  <si>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</si>
  <si>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</si>
  <si>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</si>
  <si>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</si>
  <si>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</si>
  <si>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</si>
  <si>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</si>
  <si>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</si>
  <si>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</si>
  <si>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</si>
  <si>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</si>
  <si>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</si>
  <si>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</si>
  <si>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</si>
  <si>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</si>
  <si>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</si>
  <si>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</si>
  <si>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</si>
  <si>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</si>
  <si>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</si>
  <si>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</si>
  <si>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</si>
  <si>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</si>
  <si>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</si>
  <si>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</si>
  <si>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</si>
  <si>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</si>
  <si>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</si>
  <si>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</si>
  <si>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</si>
  <si>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</si>
  <si>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</si>
  <si>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</si>
  <si>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</si>
  <si>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</si>
  <si>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</si>
  <si>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</si>
  <si>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</si>
  <si>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</si>
  <si>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</si>
  <si>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</si>
  <si>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</si>
  <si>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</si>
  <si>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</si>
  <si>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</si>
  <si>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</si>
  <si>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</si>
  <si>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</si>
  <si>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</si>
  <si>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</si>
  <si>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</si>
  <si>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</si>
  <si>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</si>
  <si>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</si>
  <si>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</si>
  <si>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</si>
  <si>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</si>
  <si>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</si>
  <si>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</si>
  <si>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</si>
  <si>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</si>
  <si>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</si>
  <si>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</si>
  <si>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</si>
  <si>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</si>
  <si>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</si>
  <si>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</si>
  <si>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</si>
  <si>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</si>
  <si>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</si>
  <si>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</si>
  <si>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</si>
  <si>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</si>
  <si>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</si>
  <si>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</si>
  <si>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</si>
  <si>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</si>
  <si>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</si>
  <si>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</si>
  <si>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</si>
  <si>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</si>
  <si>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</si>
  <si>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</si>
  <si>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</si>
  <si>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</si>
  <si>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</si>
  <si>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</si>
  <si>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</si>
  <si>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</si>
  <si>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</si>
  <si>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</si>
  <si>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</si>
  <si>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</si>
  <si>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</si>
  <si>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</si>
  <si>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</si>
  <si>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</si>
  <si>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</si>
  <si>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</si>
  <si>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</si>
  <si>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</si>
  <si>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</si>
  <si>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</si>
  <si>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</si>
  <si>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</si>
  <si>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</si>
  <si>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</si>
  <si>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</si>
  <si>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</si>
  <si>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</si>
  <si>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</si>
  <si>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</si>
  <si>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</si>
  <si>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</si>
  <si>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</si>
  <si>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</si>
  <si>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</si>
  <si>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</si>
  <si>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</si>
  <si>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</si>
  <si>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</si>
  <si>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</si>
  <si>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</si>
  <si>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</si>
  <si>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</si>
  <si>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</si>
  <si>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</si>
  <si>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</si>
  <si>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</si>
  <si>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</si>
  <si>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</si>
  <si>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</si>
  <si>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</si>
  <si>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</si>
  <si>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</si>
  <si>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</si>
  <si>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</si>
  <si>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</si>
  <si>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</si>
  <si>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</si>
  <si>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</si>
  <si>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</si>
  <si>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</si>
  <si>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</si>
  <si>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</si>
  <si>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</si>
  <si>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</si>
  <si>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</si>
  <si>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</si>
  <si>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</si>
  <si>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</si>
  <si>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</si>
  <si>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</si>
  <si>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</si>
  <si>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</si>
  <si>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</si>
  <si>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</si>
  <si>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</si>
  <si>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</si>
  <si>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</si>
  <si>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</si>
  <si>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</si>
  <si>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</si>
  <si>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</si>
  <si>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</si>
  <si>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</si>
  <si>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</si>
  <si>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</si>
  <si>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</si>
  <si>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</si>
  <si>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</si>
  <si>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</si>
  <si>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</si>
  <si>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</si>
  <si>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</si>
  <si>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</si>
  <si>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</si>
  <si>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</si>
  <si>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</si>
  <si>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</si>
  <si>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</si>
  <si>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</si>
  <si>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</si>
  <si>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</si>
  <si>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</si>
  <si>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</si>
  <si>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</si>
  <si>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</si>
  <si>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</si>
  <si>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</si>
  <si>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</si>
  <si>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</si>
  <si>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</si>
  <si>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</si>
  <si>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</si>
  <si>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</si>
  <si>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</si>
  <si>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</si>
  <si>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</si>
  <si>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</si>
  <si>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</si>
  <si>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</si>
  <si>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</si>
  <si>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</si>
  <si>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</si>
  <si>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</si>
  <si>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</si>
  <si>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</si>
  <si>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</si>
  <si>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</si>
  <si>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</si>
  <si>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</si>
  <si>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</si>
  <si>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</si>
  <si>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</si>
  <si>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</si>
  <si>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</si>
  <si>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</si>
  <si>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</si>
  <si>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</si>
  <si>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</si>
  <si>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</si>
  <si>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</si>
  <si>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</si>
  <si>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</si>
  <si>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</si>
  <si>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</si>
  <si>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</si>
  <si>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</si>
  <si>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</si>
  <si>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</si>
  <si>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</si>
  <si>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</si>
  <si>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</si>
  <si>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</si>
  <si>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</si>
  <si>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</si>
  <si>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</si>
  <si>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</si>
  <si>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</si>
  <si>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</si>
  <si>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</si>
  <si>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</si>
  <si>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</si>
  <si>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</si>
  <si>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</si>
  <si>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</si>
  <si>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</si>
  <si>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</si>
  <si>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</si>
  <si>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</si>
  <si>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</si>
  <si>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</si>
  <si>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</si>
  <si>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</si>
  <si>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</si>
  <si>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</si>
  <si>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</si>
  <si>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</si>
  <si>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</si>
  <si>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</si>
  <si>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</si>
  <si>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</si>
  <si>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</si>
  <si>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</si>
  <si>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</si>
  <si>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</si>
  <si>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</si>
  <si>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</si>
  <si>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</si>
  <si>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</si>
  <si>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</si>
  <si>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</si>
  <si>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</si>
  <si>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</si>
  <si>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</si>
  <si>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</si>
  <si>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</si>
  <si>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</si>
  <si>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</si>
  <si>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</si>
  <si>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</si>
  <si>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</si>
  <si>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</si>
  <si>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</si>
  <si>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</si>
  <si>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</si>
  <si>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</si>
  <si>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</si>
  <si>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</si>
  <si>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</si>
  <si>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</si>
  <si>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</si>
  <si>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</si>
  <si>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</si>
  <si>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</si>
  <si>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</si>
  <si>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</si>
  <si>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</si>
  <si>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</si>
  <si>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</si>
  <si>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</si>
  <si>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</si>
  <si>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</si>
  <si>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</si>
  <si>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</si>
  <si>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</si>
  <si>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</si>
  <si>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</si>
  <si>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</si>
  <si>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</si>
  <si>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</si>
  <si>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</si>
  <si>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</si>
  <si>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</si>
  <si>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</si>
  <si>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</si>
  <si>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</si>
  <si>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</si>
  <si>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</si>
  <si>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</si>
  <si>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</si>
  <si>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</si>
  <si>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</si>
  <si>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</si>
  <si>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</si>
  <si>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</si>
  <si>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</si>
  <si>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</si>
  <si>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</si>
  <si>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</si>
  <si>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</si>
  <si>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</si>
  <si>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</si>
  <si>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</si>
  <si>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</si>
  <si>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</si>
  <si>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</si>
  <si>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</si>
  <si>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</si>
  <si>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</si>
  <si>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</si>
  <si>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</si>
  <si>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</si>
  <si>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</si>
  <si>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</si>
  <si>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</si>
  <si>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</si>
  <si>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</si>
  <si>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</si>
  <si>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</si>
  <si>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</si>
  <si>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</si>
  <si>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</si>
  <si>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</si>
  <si>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</si>
  <si>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</si>
  <si>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</si>
  <si>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</si>
  <si>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</si>
  <si>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</si>
  <si>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</si>
  <si>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</si>
  <si>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</si>
  <si>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</si>
  <si>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</si>
  <si>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</si>
  <si>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</si>
  <si>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</si>
  <si>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</si>
  <si>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</si>
  <si>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</si>
  <si>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</si>
  <si>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</si>
  <si>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</si>
  <si>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</si>
  <si>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</si>
  <si>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</si>
  <si>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</si>
  <si>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</si>
  <si>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</si>
  <si>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</si>
  <si>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</si>
  <si>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</si>
  <si>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</si>
  <si>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</si>
  <si>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</si>
  <si>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</si>
  <si>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</si>
  <si>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</si>
  <si>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</si>
  <si>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</si>
  <si>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</si>
  <si>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</si>
  <si>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</si>
  <si>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</si>
  <si>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</si>
  <si>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</si>
  <si>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</si>
  <si>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</si>
  <si>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</si>
  <si>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</si>
  <si>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</si>
  <si>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</si>
  <si>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</si>
  <si>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</si>
  <si>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</si>
  <si>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</si>
  <si>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</si>
  <si>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</si>
  <si>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</si>
  <si>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</si>
  <si>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</si>
  <si>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</si>
  <si>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</si>
  <si>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</si>
  <si>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</si>
  <si>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</si>
  <si>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</si>
  <si>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</si>
  <si>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</si>
  <si>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</si>
  <si>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</si>
  <si>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</si>
  <si>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</si>
  <si>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</si>
  <si>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</si>
  <si>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</si>
  <si>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</si>
  <si>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</si>
  <si>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</si>
  <si>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</si>
  <si>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</si>
  <si>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</si>
  <si>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</si>
  <si>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</si>
  <si>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</si>
  <si>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</si>
  <si>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</si>
  <si>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</si>
  <si>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</si>
  <si>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</si>
  <si>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</si>
  <si>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</si>
  <si>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</si>
  <si>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</si>
  <si>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</si>
  <si>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</si>
  <si>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</si>
  <si>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</si>
  <si>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</si>
  <si>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</si>
  <si>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</si>
  <si>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</si>
  <si>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</si>
  <si>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</si>
  <si>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</si>
  <si>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</si>
  <si>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</si>
  <si>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</si>
  <si>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</si>
  <si>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</si>
  <si>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</si>
  <si>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</si>
  <si>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</si>
  <si>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</si>
  <si>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</si>
  <si>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</si>
  <si>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</si>
  <si>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</si>
  <si>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</si>
  <si>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</si>
  <si>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</si>
  <si>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</si>
  <si>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</si>
  <si>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</si>
  <si>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</si>
  <si>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</si>
  <si>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</si>
  <si>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</si>
  <si>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</si>
  <si>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</si>
  <si>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</si>
  <si>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</si>
  <si>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</si>
  <si>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</si>
  <si>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</si>
  <si>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</si>
  <si>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</si>
  <si>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</si>
  <si>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</si>
  <si>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</si>
  <si>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</si>
  <si>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</si>
  <si>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</si>
  <si>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</si>
  <si>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</si>
  <si>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</si>
  <si>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</si>
  <si>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</si>
  <si>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</si>
  <si>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</si>
  <si>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</si>
  <si>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</si>
  <si>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</si>
  <si>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</si>
  <si>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</si>
  <si>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</si>
  <si>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</si>
  <si>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</si>
  <si>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</si>
  <si>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</si>
  <si>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</si>
  <si>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</si>
  <si>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</si>
  <si>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</si>
  <si>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</si>
  <si>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</si>
  <si>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</si>
  <si>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</si>
  <si>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</si>
  <si>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</si>
  <si>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</si>
  <si>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</si>
  <si>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</si>
  <si>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</si>
  <si>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</si>
  <si>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</si>
  <si>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</si>
  <si>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</si>
  <si>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</si>
  <si>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</si>
  <si>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</si>
  <si>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</si>
  <si>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</si>
  <si>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</si>
  <si>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</si>
  <si>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</si>
  <si>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</si>
  <si>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</si>
  <si>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</si>
  <si>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</si>
  <si>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</si>
  <si>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</si>
  <si>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</si>
  <si>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</si>
  <si>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</si>
  <si>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</si>
  <si>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</si>
  <si>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</si>
  <si>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</si>
  <si>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</si>
  <si>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</si>
  <si>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</si>
  <si>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</si>
  <si>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</si>
  <si>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</si>
  <si>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</si>
  <si>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</si>
  <si>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</si>
  <si>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</si>
  <si>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</si>
  <si>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</si>
  <si>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</si>
  <si>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</si>
  <si>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</si>
  <si>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</si>
  <si>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</si>
  <si>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</si>
  <si>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</si>
  <si>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</si>
  <si>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</si>
  <si>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</si>
  <si>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</si>
  <si>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</si>
  <si>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</si>
  <si>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</si>
  <si>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</si>
  <si>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</si>
  <si>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</si>
  <si>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</si>
  <si>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</si>
  <si>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</si>
  <si>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</si>
  <si>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</si>
  <si>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</si>
  <si>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</si>
  <si>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</si>
  <si>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</si>
  <si>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</si>
  <si>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</si>
  <si>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</si>
  <si>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</si>
  <si>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</si>
  <si>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</si>
  <si>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</si>
  <si>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</si>
  <si>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</si>
  <si>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</si>
  <si>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</si>
  <si>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</si>
  <si>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</si>
  <si>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</si>
  <si>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</si>
  <si>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</si>
  <si>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</si>
  <si>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</si>
  <si>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</si>
  <si>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</si>
  <si>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</si>
  <si>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</si>
  <si>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</si>
  <si>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</si>
  <si>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</si>
  <si>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</si>
  <si>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</si>
  <si>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</si>
  <si>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</si>
  <si>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</si>
  <si>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</si>
  <si>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</si>
  <si>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</si>
  <si>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</si>
  <si>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</si>
  <si>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</si>
  <si>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</si>
  <si>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</si>
  <si>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</si>
  <si>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</si>
  <si>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</si>
  <si>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</si>
  <si>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</si>
  <si>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</si>
  <si>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</si>
  <si>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</si>
  <si>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</si>
  <si>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</si>
  <si>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</si>
  <si>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</si>
  <si>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</si>
  <si>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</si>
  <si>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</si>
  <si>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</si>
  <si>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</si>
  <si>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</si>
  <si>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</si>
  <si>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</si>
  <si>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</si>
  <si>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</si>
  <si>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</si>
  <si>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</si>
  <si>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</si>
  <si>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</si>
  <si>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</si>
  <si>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</si>
  <si>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</si>
  <si>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</si>
  <si>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</si>
  <si>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</si>
  <si>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</si>
  <si>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</si>
  <si>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</si>
  <si>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</si>
  <si>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</si>
  <si>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</si>
  <si>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</si>
  <si>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</si>
  <si>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</si>
  <si>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</si>
  <si>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</si>
  <si>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</si>
  <si>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</si>
  <si>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</si>
  <si>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</si>
  <si>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</si>
  <si>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</si>
  <si>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</si>
  <si>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</si>
  <si>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</si>
  <si>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</si>
  <si>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</si>
  <si>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</si>
  <si>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</si>
  <si>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</si>
  <si>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</si>
  <si>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</si>
  <si>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</si>
  <si>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</si>
  <si>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</si>
  <si>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</si>
  <si>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</si>
  <si>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</si>
  <si>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</si>
  <si>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</si>
  <si>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</si>
  <si>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</si>
  <si>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</si>
  <si>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</si>
  <si>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</si>
  <si>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</si>
  <si>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</si>
  <si>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</si>
  <si>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</si>
  <si>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</si>
  <si>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</si>
  <si>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</si>
  <si>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</si>
  <si>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</si>
  <si>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</si>
  <si>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</si>
  <si>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</si>
  <si>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</si>
  <si>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</si>
  <si>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</si>
  <si>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</si>
  <si>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</si>
  <si>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</si>
  <si>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</si>
  <si>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PCM-20251010-00000742 </t>
  </si>
  <si>
    <t>team at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</si>
  <si>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</si>
  <si>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</si>
  <si>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</si>
  <si>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</si>
  <si>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</si>
  <si>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</si>
  <si>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</si>
  <si>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</si>
  <si>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</si>
  <si>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</si>
  <si>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</si>
  <si>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</si>
  <si>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</si>
  <si>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</si>
  <si>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PCM-20251010-00000951</t>
  </si>
  <si>
    <t>ETA 60 MINS</t>
  </si>
  <si>
    <t>mkw2121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</si>
</sst>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3" totalsRowShown="0" headerRowDxfId="157" dataDxfId="156" headerRowBorderDxfId="154" tableBorderDxfId="155" totalsRowBorderDxfId="153">
  <autoFilter ref="A1:CJ1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9" totalsRowShown="0" headerRowDxfId="48" dataDxfId="47" headerRowBorderDxfId="45" tableBorderDxfId="46" totalsRowBorderDxfId="44">
  <autoFilter ref="A1:L4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0" totalsRowShown="0" headerRowDxfId="15" dataDxfId="14" headerRowBorderDxfId="12" tableBorderDxfId="13">
  <autoFilter ref="A1:L1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3"/>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277.75056307870545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0.24123437500384171</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45940.698989004632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45940.698989004632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45940.698989004632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45940.698989004632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45940.698989004632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45940.698989004632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45940.698989004632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45940.698989004632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45940.698989004632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45940.698989004632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45940.698989004632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45940.698989004632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45940.698989004632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45940.698989004632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45940.698989004632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45940.698989004632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45940.698989004632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45940.698989004632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45940.698989004632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45940.698989004632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45940.698989004632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45940.698989004632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45940.698989004632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45940.698989004632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45940.698989004632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45940.698989004632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45940.698989004632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45940.698989004632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45940.698989004632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45940.698989004632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45940.698989004632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45940.698989004632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45940.698989004632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45940.698989004632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45940.698989004632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45940.698989004632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45940.698989004632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45940.698989004632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45940.698989004632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45940.698989004632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45940.698989004632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45940.698989004632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45940.698989004632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45940.698989004632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45940.698989004632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45940.698989004632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45940.698989004632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45940.698989004632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45940.698989004632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45940.698989004632</v>
      </c>
      <c r="H53" s="144"/>
      <c r="I53" s="142" t="str">
        <f>IFERROR(VLOOKUP(D53,DB!A:F,6,0),"")</f>
        <v/>
      </c>
      <c r="J53" s="65" t="str">
        <f>IFERROR(VLOOKUP(D53,DB!A:G,7,0),"")</f>
        <v/>
      </c>
      <c r="K53" s="146"/>
      <c r="L53" s="147" t="str">
        <f>IFERROR(VLOOKUP(D53,DB!A:I,9,0),"")</f>
        <v/>
      </c>
      <c r="M53" s="70"/>
      <c r="N53" s="70"/>
      <c r="O53" s="70"/>
    </row>
  </sheetData>
  <customSheetViews>
    <customSheetView guid="{F6042A99-DD27-4453-835D-0834D95730CC}" filter="1" showAutoFilter="1">
      <pageMargins left="0" right="0" top="0" bottom="0" header="0" footer="0"/>
      <autoFilter ref="B1:M1" xr:uid="{A2DFCFA0-BF8D-45D3-9FDD-36ABA2384DA0}"/>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3"/>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133.97190567130019</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115.69915104167012</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0.65236863426252967</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45940.698989004632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45940.698989004632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45940.698989004632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45940.698989004632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45940.698989004632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45940.698989004632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45940.698989004632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45940.698989004632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45940.698989004632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45940.698989004632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45940.698989004632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45940.698989004632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45940.698989004632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45940.698989004632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45940.698989004632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45940.698989004632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45940.698989004632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45940.698989004632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45940.698989004632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45940.698989004632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45940.698989004632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45940.698989004632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45940.698989004632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45940.698989004632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45940.698989004632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45940.698989004632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45940.698989004632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45940.698989004632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45940.698989004632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45940.698989004632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45940.698989004632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45940.698989004632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45940.698989004632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45940.698989004632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45940.698989004632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45940.698989004632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45940.698989004632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45940.698989004632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45940.698989004632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45940.698989004632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45940.698989004632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45940.698989004632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45940.698989004632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45940.698989004632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45940.698989004632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45940.698989004632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45940.698989004632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45940.698989004632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45940.698989004632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45940.698989004632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45940.698989004632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45940.698989004632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45940.698989004632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45940.698989004632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45940.698989004632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45940.698989004632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45940.698989004632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45940.698989004632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45940.698989004632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45940.698989004632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45940.698989004632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45940.698989004632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45940.698989004632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45940.698989004632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45940.698989004632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45940.698989004632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45940.698989004632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45940.698989004632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45940.698989004632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45940.698989004632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45940.698989004632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45940.698989004632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45940.698989004632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45940.698989004632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45940.698989004632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45940.698989004632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45940.698989004632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45940.698989004632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45940.698989004632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45940.698989004632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45940.698989004632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45940.698989004632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45940.698989004632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45940.698989004632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45940.698989004632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45940.698989004632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45940.698989004632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45940.698989004632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45940.698989004632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45940.698989004632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45940.698989004632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45940.698989004632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45940.698989004632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45940.698989004632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45940.698989004632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45940.698989004632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45940.698989004632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45940.698989004632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45940.698989004632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45940.698989004632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45940.698989004632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45940.698989004632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45940.698989004632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45940.698989004632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45940.698989004632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45940.698989004632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45940.698989004632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45940.698989004632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45940.698989004632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45940.698989004632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45940.698989004632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45940.698989004632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45940.698989004632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45940.698989004632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45940.698989004632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45940.698989004632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45940.698989004632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45940.698989004632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45940.698989004632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45940.698989004632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45940.698989004632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45940.698989004632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45940.698989004632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45940.698989004632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45940.698989004632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45940.698989004632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45940.698989004632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45940.698989004632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45940.698989004632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45940.698989004632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45940.698989004632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45940.698989004632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45940.698989004632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45940.698989004632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45940.698989004632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45940.698989004632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45940.698989004632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45940.698989004632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45940.698989004632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45940.698989004632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45940.698989004632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45940.698989004632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45940.698989004632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45940.698989004632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45940.698989004632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45940.698989004632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45940.698989004632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45940.698989004632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45940.698989004632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45940.698989004632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45940.698989004632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45940.698989004632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45940.698989004632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45940.698989004632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45940.698989004632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45940.698989004632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45940.698989004632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45940.698989004632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45940.698989004632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45940.698989004632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45940.698989004632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45940.698989004632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45940.698989004632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45940.698989004632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45940.698989004632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45940.698989004632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45940.698989004632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45940.698989004632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45940.698989004632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45940.698989004632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45940.698989004632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45940.698989004632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45940.698989004632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45940.698989004632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45940.698989004632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45940.698989004632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45940.698989004632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sheetData>
  <dataValidations count="2">
    <dataValidation allowBlank="1" showInputMessage="1" showErrorMessage="1" sqref="E1" xr:uid="{4D935161-CDD3-4592-B877-3FB59C99E142}"/>
    <dataValidation type="list" allowBlank="1" showInputMessage="1" showErrorMessage="1" sqref="E3:E1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45940.698989004632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45940.698989004632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45940.698989004632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45940.698989004632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45940.698989004632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45940.698989004632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45940.698989004632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45940.698989004632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45940.698989004632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45940.698989004632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45940.698989004632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45940.698989004632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45940.698989004632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45940.698989004632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45940.698989004632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45940.698989004632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45940.698989004632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45940.698989004632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45940.698989004632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45940.698989004632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45940.698989004632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45940.698989004632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45940.698989004632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45940.698989004632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45940.698989004632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45940.698989004632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45940.698989004632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45940.698989004632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45940.698989004632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45940.698989004632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45940.698989004632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45940.698989004632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45940.698989004632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45940.698989004632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45940.698989004632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45940.698989004632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45940.698989004632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45940.698989004632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45940.698989004632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45940.698989004632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45940.698989004632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45940.698989004632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45940.698989004632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45940.698989004632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45940.698989004632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45940.698989004632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45940.698989004632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45940.698989004632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45940.698989004632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45940.698989004632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45940.698989004632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45940.698989004632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45940.698989004632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45940.698989004632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45940.698989004632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45940.698989004632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45940.698989004632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45940.698989004632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45940.698989004632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45940.698989004632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45940.698989004632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45940.698989004632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45940.698989004632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45940.698989004632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45940.698989004632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45940.698989004632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45940.698989004632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45940.698989004632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45940.698989004632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45940.698989004632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45940.698989004632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45940.698989004632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45940.698989004632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45940.698989004632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45940.698989004632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45940.698989004632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45940.698989004632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45940.698989004632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45940.698989004632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45940.698989004632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45940.698989004632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45940.698989004632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45940.698989004632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45940.698989004632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45940.698989004632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45940.698989004632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45940.698989004632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45940.698989004632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45940.698989004632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45940.698989004632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45940.698989004632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45940.698989004632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45940.698989004632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45940.698989004632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45940.698989004632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45940.698989004632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45940.698989004632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45940.698989004632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45940.698989004632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45940.698989004632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45940.698989004632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45940.698989004632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45940.698989004632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45940.698989004632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45940.698989004632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45940.698989004632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45940.698989004632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45940.698989004632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45940.698989004632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45940.698989004632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45940.698989004632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45940.698989004632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45940.698989004632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45940.698989004632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45940.698989004632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45940.698989004632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45940.698989004632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45940.698989004632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45940.698989004632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45940.698989004632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45940.698989004632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45940.698989004632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45940.698989004632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45940.698989004632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45940.698989004632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45940.698989004632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45940.698989004632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45940.698989004632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45940.698989004632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45940.698989004632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45940.698989004632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45940.698989004632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45940.698989004632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45940.698989004632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45940.698989004632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45940.698989004632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45940.698989004632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45940.698989004632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45940.698989004632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45940.698989004632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45940.698989004632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45940.698989004632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45940.698989004632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45940.698989004632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45940.698989004632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45940.698989004632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45940.698989004632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45940.698989004632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45940.698989004632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45940.698989004632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45940.698989004632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45940.698989004632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45940.698989004632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45940.698989004632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45940.698989004632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45940.698989004632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45940.698989004632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45940.698989004632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45940.698989004632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45940.698989004632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45940.698989004632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45940.698989004632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45940.698989004632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45940.698989004632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45940.698989004632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45940.698989004632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45940.698989004632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45940.698989004632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45940.698989004632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45940.698989004632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45940.698989004632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45940.698989004632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45940.698989004632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45940.698989004632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45940.698989004632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45940.698989004632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45940.698989004632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45940.698989004632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45940.698989004632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45940.698989004632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45940.698989004632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45940.698989004632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45940.698989004632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45940.698989004632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45940.698989004632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45940.698989004632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45940.698989004632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45940.698989004632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45940.698989004632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45940.698989004632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45940.698989004632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45940.698989004632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45940.698989004632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45940.698989004632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45940.698989004632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45940.698989004632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45940.698989004632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45940.698989004632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45940.698989004632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45940.698989004632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45940.698989004632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45940.698989004632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45940.698989004632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45940.698989004632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45940.698989004632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45940.698989004632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45940.698989004632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45940.698989004632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45940.698989004632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45940.698989004632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45940.698989004632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45940.698989004632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45940.698989004632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45940.698989004632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45940.698989004632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45940.698989004632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45940.698989004632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45940.698989004632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45940.698989004632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45940.698989004632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45940.698989004632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45940.698989004632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45940.698989004632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45940.698989004632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45940.698989004632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45940.698989004632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45940.698989004632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45940.698989004632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45940.698989004632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45940.698989004632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45940.698989004632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45940.698989004632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45940.698989004632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45940.698989004632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45940.698989004632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45940.698989004632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45940.698989004632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45940.698989004632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45940.698989004632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45940.698989004632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45940.698989004632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45940.698989004632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45940.698989004632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45940.698989004632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45940.698989004632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45940.698989004632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45940.698989004632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45940.698989004632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45940.698989004632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45940.698989004632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45940.698989004632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45940.698989004632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45940.698989004632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45940.698989004632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45940.698989004632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45940.698989004632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45940.698989004632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45940.698989004632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45940.698989004632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45940.698989004632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45940.698989004632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45940.698989004632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45940.698989004632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45940.698989004632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45940.698989004632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45940.698989004632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45940.698989004632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45940.698989004632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45940.698989004632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45940.698989004632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45940.698989004632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45940.698989004632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45940.698989004632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45940.698989004632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45940.698989004632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45940.698989004632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45940.698989004632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45940.698989004632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45940.698989004632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45940.698989004632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45940.698989004632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45940.698989004632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45940.698989004632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45940.698989004632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45940.698989004632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45940.698989004632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45940.698989004632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45940.698989004632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45940.698989004632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45940.698989004632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45940.698989004632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45940.698989004632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45940.698989004632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45940.698989004632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45940.698989004632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45940.698989004632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45940.698989004632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45940.698989004632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45940.698989004632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45940.698989004632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45940.698989004632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45940.698989004632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45940.698989004632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45940.698989004632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45940.698989004632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45940.698989004632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45940.698989004632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45940.698989004632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45940.698989004632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45940.698989004632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45940.698989004632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45940.698989004632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45940.698989004632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45940.698989004632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45940.698989004632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45940.698989004632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45940.698989004632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45940.698989004632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45940.698989004632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45940.698989004632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45940.698989004632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45940.698989004632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45940.698989004632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45940.698989004632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45940.698989004632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45940.698989004632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45940.698989004632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45940.698989004632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45940.698989004632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45940.698989004632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45940.698989004632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45940.698989004632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45940.698989004632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45940.698989004632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45940.698989004632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45940.698989004632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45940.698989004632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45940.698989004632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45940.698989004632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45940.698989004632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45940.698989004632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45940.698989004632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45940.698989004632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45940.698989004632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45940.698989004632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45940.698989004632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45940.698989004632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45940.698989004632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45940.698989004632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45940.698989004632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45940.698989004632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45940.698989004632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45940.698989004632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45940.698989004632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45940.698989004632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45940.698989004632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45940.698989004632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45940.698989004632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45940.698989004632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45940.698989004632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45940.698989004632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45940.698989004632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45940.698989004632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45940.698989004632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45940.698989004632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45940.698989004632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45940.698989004632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45940.698989004632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45940.698989004632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45940.698989004632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45940.698989004632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45940.698989004632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45940.698989004632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45940.698989004632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45940.698989004632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45940.698989004632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45940.698989004632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45940.698989004632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45940.698989004632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45940.698989004632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45940.698989004632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45940.698989004632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45940.698989004632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45940.698989004632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45940.698989004632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45940.698989004632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45940.698989004632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45940.698989004632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45940.698989004632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45940.698989004632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45940.698989004632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45940.698989004632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45940.698989004632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45940.698989004632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45940.698989004632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45940.698989004632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45940.698989004632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45940.698989004632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45940.698989004632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45940.698989004632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45940.698989004632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45940.698989004632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45940.698989004632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45940.698989004632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45940.698989004632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45940.698989004632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45940.698989004632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45940.698989004632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45940.698989004632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45940.698989004632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45940.698989004632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45940.698989004632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45940.698989004632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45940.698989004632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45940.698989004632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45940.698989004632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45940.698989004632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45940.698989004632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45940.698989004632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45940.698989004632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45940.698989004632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45940.698989004632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45940.698989004632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45940.698989004632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45940.698989004632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45940.698989004632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45940.698989004632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45940.698989004632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45940.698989004632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45940.698989004632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45940.698989004632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45940.698989004632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45940.698989004632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45940.698989004632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45940.698989004632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45940.698989004632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45940.698989004632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45940.698989004632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45940.698989004632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45940.698989004632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45940.698989004632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45940.698989004632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45940.698989004632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45940.698989004632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45940.698989004632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45940.698989004632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45940.698989004632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45940.698989004632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45940.698989004632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45940.698989004632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45940.698989004632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45940.698989004632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45940.698989004632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45940.698989004632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45940.698989004632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45940.698989004632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45940.698989004632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45940.698989004632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45940.698989004632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45940.698989004632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45940.698989004632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45940.698989004632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45940.698989004632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45940.698989004632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45940.698989004632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45940.698989004632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45940.698989004632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45940.698989004632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45940.698989004632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45940.698989004632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45940.698989004632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45940.698989004632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45940.698989004632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45940.698989004632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45940.698989004632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45940.698989004632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45940.698989004632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45940.698989004632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45940.698989004632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45940.698989004632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45940.698989004632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45940.698989004632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45940.698989004632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45940.698989004632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45940.698989004632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45940.698989004632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45940.698989004632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45940.698989004632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45940.698989004632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45940.698989004632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45940.698989004632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45940.698989004632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45940.698989004632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45940.698989004632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45940.698989004632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45940.698989004632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45940.698989004632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45940.698989004632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45940.698989004632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45940.698989004632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45940.698989004632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45940.698989004632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45940.698989004632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45940.698989004632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45940.698989004632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45940.698989004632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45940.698989004632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45940.698989004632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45940.698989004632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45940.698989004632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45940.698989004632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45940.698989004632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45940.698989004632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45940.698989004632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45940.698989004632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45940.698989004632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45940.698989004632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45940.698989004632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45940.698989004632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45940.698989004632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45940.698989004632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45940.698989004632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45940.698989004632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45940.698989004632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45940.698989004632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45940.698989004632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45940.698989004632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45940.698989004632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45940.698989004632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45940.698989004632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45940.698989004632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45940.698989004632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45940.698989004632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45940.698989004632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45940.698989004632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45940.698989004632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45940.698989004632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45940.698989004632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45940.698989004632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45940.698989004632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45940.698989004632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45940.698989004632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45940.698989004632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45940.698989004632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45940.698989004632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45940.698989004632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45940.698989004632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45940.698989004632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45940.698989004632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45940.698989004632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45940.698989004632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45940.698989004632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45940.698989004632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45940.698989004632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45940.698989004632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45940.698989004632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45940.698989004632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45940.698989004632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45940.698989004632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45940.698989004632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45940.698989004632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45940.698989004632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45940.698989004632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45940.698989004632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45940.698989004632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45940.698989004632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45940.698989004632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45940.698989004632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45940.698989004632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45940.698989004632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45940.698989004632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45940.698989004632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45940.698989004632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45940.698989004632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45940.698989004632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45940.698989004632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45940.698989004632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45940.698989004632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45940.698989004632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45940.698989004632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45940.698989004632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45940.698989004632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45940.698989004632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45940.698989004632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45940.698989004632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45940.698989004632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45940.698989004632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45940.698989004632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45940.698989004632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45940.698989004632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45940.698989004632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45940.698989004632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45940.698989004632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45940.698989004632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45940.698989004632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45940.698989004632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45940.698989004632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45940.698989004632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45940.698989004632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45940.698989004632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45940.698989004632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45940.698989004632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45940.698989004632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45940.698989004632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45940.698989004632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45940.698989004632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45940.698989004632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45940.698989004632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45940.698989004632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45940.698989004632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45940.698989004632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45940.698989004632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45940.698989004632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45940.698989004632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45940.698989004632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45940.698989004632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45940.698989004632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45940.698989004632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45940.698989004632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45940.698989004632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45940.698989004632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45940.698989004632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45940.698989004632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45940.698989004632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45940.698989004632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45940.698989004632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45940.698989004632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45940.698989004632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45940.698989004632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45940.698989004632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45940.698989004632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45940.698989004632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45940.698989004632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45940.698989004632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45940.698989004632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45940.698989004632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45940.698989004632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45940.698989004632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45940.698989004632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45940.698989004632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45940.698989004632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45940.698989004632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45940.698989004632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45940.698989004632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45940.698989004632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45940.698989004632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45940.698989004632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45940.698989004632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45940.698989004632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45940.698989004632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45940.698989004632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45940.698989004632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45940.698989004632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45940.698989004632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45940.698989004632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45940.698989004632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45940.698989004632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45940.698989004632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45940.698989004632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45940.698989004632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45940.698989004632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45940.698989004632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45940.698989004632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45940.698989004632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45940.698989004632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45940.698989004632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45940.698989004632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45940.698989004632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45940.698989004632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45940.698989004632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45940.698989004632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45940.698989004632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45940.698989004632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45940.698989004632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45940.698989004632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45940.698989004632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45940.698989004632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45940.698989004632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45940.698989004632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45940.698989004632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45940.698989004632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45940.698989004632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45940.698989004632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45940.698989004632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45940.698989004632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45940.698989004632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45940.698989004632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45940.698989004632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45940.698989004632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45940.698989004632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45940.698989004632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45940.698989004632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45940.698989004632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45940.698989004632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45940.698989004632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45940.698989004632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45940.698989004632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45940.698989004632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45940.698989004632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45940.698989004632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45940.698989004632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45940.698989004632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45940.698989004632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45940.698989004632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45940.698989004632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45940.698989004632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45940.698989004632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45940.698989004632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45940.698989004632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45940.698989004632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45940.698989004632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45940.698989004632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45940.698989004632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45940.698989004632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45940.698989004632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45940.698989004632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45940.698989004632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45940.698989004632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45940.698989004632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45940.698989004632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45940.698989004632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45940.698989004632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45940.698989004632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45940.698989004632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45940.698989004632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45940.698989004632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45940.698989004632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45940.698989004632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45940.698989004632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45940.698989004632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45940.698989004632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45940.698989004632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45940.698989004632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45940.698989004632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45940.698989004632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45940.698989004632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45940.698989004632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45940.698989004632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45940.698989004632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45940.698989004632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45940.698989004632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45940.698989004632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45940.698989004632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45940.698989004632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45940.698989004632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45940.698989004632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45940.698989004632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45940.698989004632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45940.698989004632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45940.698989004632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45940.698989004632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45940.698989004632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45940.698989004632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45940.698989004632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45940.698989004632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45940.698989004632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45940.698989004632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45940.698989004632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45940.698989004632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45940.698989004632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45940.698989004632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45940.698989004632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45940.698989004632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45940.698989004632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45940.698989004632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45940.698989004632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45940.698989004632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45940.698989004632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45940.698989004632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45940.698989004632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45940.698989004632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45940.698989004632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45940.698989004632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45940.698989004632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45940.698989004632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45940.698989004632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45940.698989004632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45940.698989004632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45940.698989004632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45940.698989004632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45940.698989004632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45940.698989004632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45940.698989004632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45940.698989004632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45940.698989004632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45940.698989004632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45940.698989004632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45940.698989004632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45940.698989004632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45940.698989004632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45940.698989004632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45940.698989004632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45940.698989004632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45940.698989004632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45940.698989004632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45940.698989004632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45940.698989004632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45940.698989004632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45940.698989004632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45940.698989004632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45940.698989004632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45940.698989004632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45940.698989004632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45940.698989004632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45940.698989004632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45940.698989004632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45940.698989004632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45940.698989004632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45940.698989004632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45940.698989004632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45940.698989004632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45940.698989004632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45940.698989004632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45940.698989004632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45940.698989004632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45940.698989004632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45940.698989004632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45940.698989004632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45940.698989004632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45940.698989004632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45940.698989004632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45940.698989004632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45940.698989004632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45940.698989004632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45940.698989004632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45940.698989004632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45940.698989004632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45940.698989004632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45940.698989004632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45940.698989004632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45940.698989004632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45940.698989004632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45940.698989004632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45940.698989004632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45940.698989004632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45940.698989004632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45940.698989004632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45940.698989004632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45940.698989004632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45940.698989004632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45940.698989004632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45940.698989004632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45940.698989004632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45940.698989004632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45940.698989004632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45940.698989004632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45940.698989004632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45940.698989004632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45940.698989004632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45940.698989004632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45940.698989004632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45940.698989004632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45940.698989004632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45940.698989004632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45940.698989004632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45940.698989004632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45940.698989004632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45940.698989004632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45940.698989004632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45940.698989004632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45940.698989004632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45940.698989004632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45940.698989004632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45940.698989004632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45940.698989004632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45940.698989004632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45940.698989004632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45940.698989004632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45940.698989004632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45940.698989004632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45940.698989004632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45940.698989004632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45940.698989004632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45940.698989004632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45940.698989004632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45940.698989004632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45940.698989004632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45940.698989004632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45940.698989004632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45940.698989004632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45940.698989004632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45940.698989004632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45940.698989004632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45940.698989004632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45940.698989004632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45940.698989004632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45940.698989004632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45940.698989004632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45940.698989004632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45940.698989004632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45940.698989004632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45940.698989004632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45940.698989004632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45940.698989004632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45940.698989004632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45940.698989004632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45940.698989004632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45940.698989004632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45940.698989004632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45940.698989004632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45940.698989004632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45940.698989004632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45940.698989004632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45940.698989004632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45940.698989004632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45940.698989004632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45940.698989004632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45940.698989004632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45940.698989004632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45940.698989004632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45940.698989004632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45940.698989004632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45940.698989004632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45940.698989004632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45940.698989004632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45940.698989004632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45940.698989004632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45940.698989004632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45940.698989004632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45940.698989004632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45940.698989004632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45940.698989004632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45940.698989004632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45940.698989004632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45940.698989004632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45940.698989004632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45940.698989004632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45940.698989004632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45940.698989004632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45940.698989004632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45940.698989004632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45940.698989004632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45940.698989004632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45940.698989004632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45940.698989004632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45940.698989004632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45940.698989004632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45940.698989004632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45940.698989004632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45940.698989004632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45940.698989004632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45940.698989004632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45940.698989004632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45940.698989004632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45940.698989004632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45940.698989004632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45940.698989004632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45940.698989004632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45940.698989004632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45940.698989004632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45940.698989004632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45940.698989004632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45940.698989004632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45940.698989004632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45940.698989004632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45940.698989004632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45940.698989004632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45940.698989004632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45940.698989004632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45940.698989004632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45940.698989004632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45940.698989004632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45940.698989004632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45940.698989004632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45940.698989004632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45940.698989004632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45940.698989004632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45940.698989004632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45940.698989004632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45940.698989004632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45940.698989004632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45940.698989004632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45940.698989004632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45940.698989004632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45940.698989004632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45940.698989004632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45940.698989004632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45940.698989004632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45940.698989004632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45940.698989004632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45940.698989004632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45940.698989004632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45940.698989004632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45940.698989004632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45940.698989004632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45940.698989004632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45940.698989004632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45940.698989004632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45940.698989004632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45940.698989004632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45940.698989004632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45940.698989004632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45940.698989004632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45940.698989004632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45940.698989004632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45940.698989004632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45940.698989004632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45940.698989004632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45940.698989004632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45940.698989004632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45940.698989004632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45940.698989004632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45940.698989004632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45940.698989004632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45940.698989004632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45940.698989004632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45940.698989004632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45940.698989004632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45940.698989004632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45940.698989004632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45940.698989004632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45940.698989004632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45940.698989004632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45940.698989004632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45940.698989004632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45940.698989004632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45940.698989004632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45940.698989004632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45940.698989004632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45940.698989004632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45940.698989004632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45940.698989004632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45940.698989004632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45940.698989004632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45940.698989004632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45940.698989004632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45940.698989004632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45940.698989004632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45940.698989004632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45940.698989004632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45940.698989004632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45940.698989004632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45940.698989004632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45940.698989004632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45940.698989004632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45940.698989004632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45940.698989004632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45940.698989004632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45940.698989004632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45940.698989004632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45940.698989004632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45940.698989004632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45940.698989004632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45940.698989004632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45940.698989004632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45940.698989004632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45940.698989004632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45940.698989004632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45940.698989004632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45940.698989004632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45940.698989004632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45940.698989004632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45940.698989004632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45940.698989004632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45940.698989004632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45940.698989004632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45940.698989004632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45940.698989004632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45940.698989004632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45940.698989004632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45940.698989004632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45940.698989004632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45940.698989004632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45940.698989004632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45940.698989004632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45940.698989004632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45940.698989004632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45940.698989004632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45940.698989004632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45940.698989004632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45940.698989004632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45940.698989004632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45940.698989004632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45940.698989004632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45940.698989004632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45940.698989004632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45940.698989004632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45940.698989004632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45940.698989004632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45940.698989004632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45940.698989004632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45940.698989004632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45940.698989004632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45940.698989004632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45940.698989004632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45940.698989004632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45940.698989004632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45940.698989004632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45940.698989004632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45940.698989004632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45940.698989004632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45940.698989004632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45940.698989004632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45940.698989004632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45940.698989004632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45940.698989004632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45940.698989004632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45940.698989004632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45940.698989004632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45940.698989004632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45940.698989004632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45940.698989004632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45940.698989004632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45940.698989004632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45940.698989004632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45940.698989004632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45940.698989004632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45940.698989004632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45940.698989004632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45940.698989004632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45940.698989004632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45940.698989004632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45940.698989004632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45940.698989004632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45940.698989004632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45940.698989004632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45940.698989004632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45940.698989004632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45940.698989004632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45940.698989004632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45940.698989004632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45940.698989004632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45940.698989004632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45940.698989004632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45940.698989004632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45940.698989004632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45940.698989004632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45940.698989004632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45940.698989004632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45940.698989004632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45940.698989004632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45940.698989004632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45940.698989004632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45940.698989004632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45940.698989004632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45940.698989004632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45940.698989004632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45940.698989004632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45940.698989004632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45940.698989004632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45940.698989004632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45940.698989004632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45940.698989004632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45940.698989004632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45940.698989004632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45940.698989004632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45940.698989004632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45940.698989004632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45940.698989004632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45940.698989004632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45940.698989004632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45940.698989004632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45940.698989004632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45940.698989004632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45940.698989004632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45940.698989004632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45940.698989004632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45940.698989004632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45940.698989004632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45940.698989004632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45940.698989004632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45940.698989004632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45940.698989004632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45940.698989004632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45940.698989004632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45940.698989004632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45940.698989004632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45940.698989004632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45940.698989004632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45940.698989004632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45940.698989004632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45940.698989004632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45940.698989004632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45940.698989004632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45940.698989004632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45940.698989004632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45940.698989004632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45940.698989004632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45940.698989004632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45940.698989004632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45940.698989004632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45940.698989004632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45940.698989004632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45940.698989004632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45940.698989004632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45940.698989004632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45940.698989004632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45940.698989004632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45940.698989004632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9"/>
  <sheetViews>
    <sheetView tabSelected="1" workbookViewId="0">
      <selection activeCell="D24" sqref="D2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237.21827141203539</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129" t="s">
        <v>36308</v>
      </c>
      <c r="E3" s="104" t="s">
        <v>38964</v>
      </c>
      <c r="F3" s="131">
        <v>45940.544618055559</v>
      </c>
      <c r="G3" s="132">
        <f ca="1">IFERROR(NOW()-F3,"")</f>
        <v>0.15437094907247229</v>
      </c>
      <c r="H3" s="131">
        <v>45940.532164351855</v>
      </c>
      <c r="I3" s="127" t="str">
        <f>IFERROR(VLOOKUP(D3,DB!A:F,6,0),"")</f>
        <v>Generator-SG</v>
      </c>
      <c r="J3" s="127" t="str">
        <f>IFERROR(VLOOKUP(D3,DB!A:G,7,0),"")</f>
        <v>Dead</v>
      </c>
      <c r="K3" s="133" t="s">
        <v>39059</v>
      </c>
      <c r="L3" s="129" t="str">
        <f>IFERROR(VLOOKUP(D3,DB!A:I,9,0),"")</f>
        <v>Latis</v>
      </c>
    </row>
    <row r="4" spans="1:16" ht="15" customHeight="1">
      <c r="A4" s="127"/>
      <c r="B4" s="127" t="str">
        <f>IFERROR(VLOOKUP(D4,DB!A:K,11,0),"")</f>
        <v/>
      </c>
      <c r="C4" s="128"/>
      <c r="D4" s="129"/>
      <c r="E4" s="104"/>
      <c r="F4" s="131"/>
      <c r="G4" s="132">
        <f ca="1">IFERROR(NOW()-F4,"")</f>
        <v>45940.698989004632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45940.698989004632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45940.698989004632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45940.698989004632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45940.698989004632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45940.698989004632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45940.698989004632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45940.698989004632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45940.698989004632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45940.698989004632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45940.698989004632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45940.698989004632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45940.698989004632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45940.698989004632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45940.698989004632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45940.698989004632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45940.698989004632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45940.698989004632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45940.698989004632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45940.698989004632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45940.698989004632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45940.698989004632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45940.698989004632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45940.698989004632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45940.698989004632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45940.698989004632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45940.698989004632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45940.698989004632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45940.698989004632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45940.698989004632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45940.698989004632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45940.698989004632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45940.698989004632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45940.698989004632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45940.698989004632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45940.698989004632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45940.698989004632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45940.698989004632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45940.698989004632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45940.698989004632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45940.698989004632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45940.698989004632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45940.698989004632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45940.698989004632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45940.698989004632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45940.698989004632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45940.698989004632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45940.698989004632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45940.698989004632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45940.698989004632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45940.698989004632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45940.698989004632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45940.698989004632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45940.698989004632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45940.698989004632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45940.698989004632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45940.698989004632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45940.698989004632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45940.698989004632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45940.698989004632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45940.698989004632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45940.698989004632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45940.698989004632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45940.698989004632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45940.698989004632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45940.698989004632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45940.698989004632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45940.698989004632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45940.698989004632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45940.698989004632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45940.698989004632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45940.698989004632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45940.698989004632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45940.698989004632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45940.698989004632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45940.698989004632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45940.698989004632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45940.698989004632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45940.698989004632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45940.698989004632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45940.698989004632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45940.698989004632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45940.698989004632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45940.698989004632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45940.698989004632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45940.698989004632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45940.698989004632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45940.698989004632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45940.698989004632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45940.698989004632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45940.698989004632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45940.698989004632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45940.698989004632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45940.698989004632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45940.698989004632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45940.698989004632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45940.698989004632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45940.698989004632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45940.698989004632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45940.698989004632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45940.698989004632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45940.698989004632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45940.698989004632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45940.698989004632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45940.698989004632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45940.698989004632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45940.698989004632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45940.698989004632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45940.698989004632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45940.698989004632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45940.698989004632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45940.698989004632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45940.698989004632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45940.698989004632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45940.698989004632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45940.698989004632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45940.698989004632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45940.698989004632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45940.698989004632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45940.698989004632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45940.698989004632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45940.698989004632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45940.698989004632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45940.698989004632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45940.698989004632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45940.698989004632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45940.698989004632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45940.698989004632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45940.698989004632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45940.698989004632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45940.698989004632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45940.698989004632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45940.698989004632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45940.698989004632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45940.698989004632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45940.698989004632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45940.698989004632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45940.698989004632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45940.698989004632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45940.698989004632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45940.698989004632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45940.698989004632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45940.698989004632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45940.698989004632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45940.698989004632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45940.698989004632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45940.698989004632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45940.698989004632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45940.698989004632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45940.698989004632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45940.698989004632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45940.698989004632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45940.698989004632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45940.698989004632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45940.698989004632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45940.698989004632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45940.698989004632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45940.698989004632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45940.698989004632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45940.698989004632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45940.698989004632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45940.698989004632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45940.698989004632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45940.698989004632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45940.698989004632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45940.698989004632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45940.698989004632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45940.698989004632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45940.698989004632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45940.698989004632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45940.698989004632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45940.698989004632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45940.698989004632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45940.698989004632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45940.698989004632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45940.698989004632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45940.698989004632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45940.698989004632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45940.698989004632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45940.698989004632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45940.698989004632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45940.698989004632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45940.698989004632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45940.698989004632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45940.698989004632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45940.698989004632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45940.698989004632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45940.698989004632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45940.698989004632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45940.698989004632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45940.698989004632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45940.698989004632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45940.698989004632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45940.698989004632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45940.698989004632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45940.698989004632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45940.698989004632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45940.698989004632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45940.698989004632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45940.698989004632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45940.698989004632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45940.698989004632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45940.698989004632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45940.698989004632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45940.698989004632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45940.698989004632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45940.698989004632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45940.698989004632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45940.698989004632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45940.698989004632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45940.698989004632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45940.698989004632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45940.698989004632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45940.698989004632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45940.698989004632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45940.698989004632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45940.698989004632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45940.698989004632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45940.698989004632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45940.698989004632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45940.698989004632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45940.698989004632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45940.698989004632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45940.698989004632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45940.698989004632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45940.698989004632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45940.698989004632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45940.698989004632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45940.698989004632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45940.698989004632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45940.698989004632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45940.698989004632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45940.698989004632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45940.698989004632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45940.698989004632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45940.698989004632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45940.698989004632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45940.698989004632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45940.698989004632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45940.698989004632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45940.698989004632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45940.698989004632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45940.698989004632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45940.698989004632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45940.698989004632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45940.698989004632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45940.698989004632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45940.698989004632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45940.698989004632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45940.698989004632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45940.698989004632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45940.698989004632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45940.698989004632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45940.698989004632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45940.698989004632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45940.698989004632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45940.698989004632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45940.698989004632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45940.698989004632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45940.698989004632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45940.698989004632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45940.698989004632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45940.698989004632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45940.698989004632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45940.698989004632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45940.698989004632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45940.698989004632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45940.698989004632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45940.698989004632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45940.698989004632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45940.698989004632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45940.698989004632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45940.698989004632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45940.698989004632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45940.698989004632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45940.698989004632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45940.698989004632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45940.698989004632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45940.698989004632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45940.698989004632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45940.698989004632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45940.698989004632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45940.698989004632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45940.698989004632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45940.698989004632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45940.698989004632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45940.698989004632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45940.698989004632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45940.698989004632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45940.698989004632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45940.698989004632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45940.698989004632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45940.698989004632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45940.698989004632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45940.698989004632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45940.698989004632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45940.698989004632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45940.698989004632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45940.698989004632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45940.698989004632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45940.698989004632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45940.698989004632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45940.698989004632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45940.698989004632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45940.698989004632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45940.698989004632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45940.698989004632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45940.698989004632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45940.698989004632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45940.698989004632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45940.698989004632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45940.698989004632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45940.698989004632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45940.698989004632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45940.698989004632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45940.698989004632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45940.698989004632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45940.698989004632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45940.698989004632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45940.698989004632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45940.698989004632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45940.698989004632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45940.698989004632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45940.698989004632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45940.698989004632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45940.698989004632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45940.698989004632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45940.698989004632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45940.698989004632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45940.698989004632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45940.698989004632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45940.698989004632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45940.698989004632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45940.698989004632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45940.698989004632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45940.698989004632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45940.698989004632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45940.698989004632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45940.698989004632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45940.698989004632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45940.698989004632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45940.698989004632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45940.698989004632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45940.698989004632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45940.698989004632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45940.698989004632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45940.698989004632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45940.698989004632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45940.698989004632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45940.698989004632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45940.698989004632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45940.698989004632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45940.698989004632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45940.698989004632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45940.698989004632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45940.698989004632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45940.698989004632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45940.698989004632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45940.698989004632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45940.698989004632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45940.698989004632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45940.698989004632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45940.698989004632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45940.698989004632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45940.698989004632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45940.698989004632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45940.698989004632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45940.698989004632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45940.698989004632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45940.698989004632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45940.698989004632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45940.698989004632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45940.698989004632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45940.698989004632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45940.698989004632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45940.698989004632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45940.698989004632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45940.698989004632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45940.698989004632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45940.698989004632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45940.698989004632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45940.698989004632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45940.698989004632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45940.698989004632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45940.698989004632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45940.698989004632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45940.698989004632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45940.698989004632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45940.698989004632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45940.698989004632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45940.698989004632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45940.698989004632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45940.698989004632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45940.698989004632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45940.698989004632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45940.698989004632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45940.698989004632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45940.698989004632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45940.698989004632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45940.698989004632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45940.698989004632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45940.698989004632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45940.698989004632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45940.698989004632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45940.698989004632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45940.698989004632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45940.698989004632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45940.698989004632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45940.698989004632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45940.698989004632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45940.698989004632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45940.698989004632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45940.698989004632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45940.698989004632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45940.698989004632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45940.698989004632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45940.698989004632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45940.698989004632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45940.698989004632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45940.698989004632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45940.698989004632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45940.698989004632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45940.698989004632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45940.698989004632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45940.698989004632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45940.698989004632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45940.698989004632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45940.698989004632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45940.698989004632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45940.698989004632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45940.698989004632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45940.698989004632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45940.698989004632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45940.698989004632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45940.698989004632</v>
      </c>
      <c r="H438" s="131"/>
      <c r="I438" s="127" t="str">
        <f>IFERROR(VLOOKUP(D438,DB!A:F,6,0),"")</f>
        <v/>
      </c>
      <c r="J438" s="127" t="str">
        <f>IFERROR(VLOOKUP(D438,DB!A:G,7,0),"")</f>
        <v/>
      </c>
      <c r="K438" s="133"/>
      <c r="L438" s="129" t="str">
        <f>IFERROR(VLOOKUP(D438,DB!A:I,9,0),"")</f>
        <v/>
      </c>
    </row>
    <row r="439" spans="1:12" ht="15" customHeight="1">
      <c r="A439" s="134"/>
      <c r="B439" s="134" t="str">
        <f>IFERROR(VLOOKUP(D439,DB!A:K,11,0),"")</f>
        <v/>
      </c>
      <c r="C439" s="135"/>
      <c r="D439" s="136"/>
      <c r="E439" s="137"/>
      <c r="F439" s="138"/>
      <c r="G439" s="139">
        <f ca="1">IFERROR(NOW()-F439,"")</f>
        <v>45940.698989004632</v>
      </c>
      <c r="H439" s="138"/>
      <c r="I439" s="134" t="str">
        <f>IFERROR(VLOOKUP(D439,DB!A:F,6,0),"")</f>
        <v/>
      </c>
      <c r="J439" s="134" t="str">
        <f>IFERROR(VLOOKUP(D439,DB!A:G,7,0),"")</f>
        <v/>
      </c>
      <c r="K439" s="140"/>
      <c r="L439" s="136" t="str">
        <f>IFERROR(VLOOKUP(D439,DB!A:I,9,0),"")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2">
        <f ca="1">IFERROR(NOW()-F2,"")</f>
        <v>48.866928819443274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39045</v>
      </c>
      <c r="F3" s="38">
        <v>45926.188877314817</v>
      </c>
      <c r="G3" s="162">
        <f t="shared" ref="G3" ca="1" si="0">IFERROR(NOW()-F3,"")</f>
        <v>14.510111689814948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t="shared" ref="G4:G7" ca="1" si="1">IFERROR(NOW()-F4,"")</f>
        <v>45940.698989004632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45940.698989004632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45940.698989004632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45940.698989004632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45940.698989004632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45940.698989004632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45940.698989004632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45940.698989004632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45940.698989004632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45940.698989004632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45940.698989004632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45940.698989004632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45940.698989004632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45940.698989004632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45940.698989004632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45940.698989004632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45940.698989004632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45940.698989004632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45940.698989004632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45940.698989004632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45940.698989004632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45940.698989004632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45940.698989004632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45940.698989004632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45940.698989004632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45940.698989004632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45940.698989004632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45940.698989004632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45940.698989004632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45940.698989004632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45940.698989004632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45940.698989004632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45940.698989004632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45940.698989004632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45940.698989004632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45940.698989004632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45940.698989004632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45940.698989004632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45940.698989004632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45940.698989004632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45940.698989004632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45940.698989004632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45940.698989004632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45940.698989004632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45940.698989004632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45940.698989004632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45940.698989004632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45940.698989004632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45940.698989004632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45940.698989004632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45940.698989004632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45940.698989004632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45940.698989004632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45940.698989004632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45940.698989004632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45940.698989004632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45940.698989004632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45940.698989004632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45940.698989004632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45940.698989004632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45940.698989004632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45940.698989004632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45940.698989004632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45940.698989004632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45940.698989004632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45940.698989004632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45940.698989004632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45940.698989004632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45940.698989004632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45940.698989004632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45940.698989004632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45940.698989004632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45940.698989004632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45940.698989004632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45940.698989004632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45940.698989004632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45940.698989004632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45940.698989004632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45940.698989004632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45940.698989004632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45940.698989004632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45940.698989004632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45940.698989004632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45940.698989004632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45940.698989004632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45940.698989004632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45940.698989004632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45940.698989004632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45940.698989004632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45940.698989004632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45940.698989004632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45940.698989004632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45940.698989004632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45940.698989004632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45940.698989004632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45940.698989004632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45940.698989004632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45940.698989004632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45940.698989004632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0"/>
  <sheetViews>
    <sheetView workbookViewId="0">
      <selection activeCell="F8" sqref="F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39064</v>
      </c>
      <c r="B2" s="149" t="s">
        <v>5398</v>
      </c>
      <c r="C2" s="148">
        <v>1</v>
      </c>
      <c r="D2" s="149" t="s">
        <v>34463</v>
      </c>
      <c r="E2" s="148" t="s">
        <v>39065</v>
      </c>
      <c r="F2" s="150">
        <v>45926.772847222222</v>
      </c>
      <c r="G2" s="151">
        <f ca="1">IFERROR(NOW()-F2,"-")</f>
        <v>13.926141782409104</v>
      </c>
      <c r="H2" s="152">
        <v>45927.449074074102</v>
      </c>
      <c r="I2" s="149" t="str">
        <f>IFERROR(VLOOKUP(D2,DB!A:F,6,0),"")</f>
        <v>SCECO</v>
      </c>
      <c r="J2" s="149" t="str">
        <f>IFERROR(VLOOKUP(D2,DB!A:G,7,0),"")</f>
        <v>Weak</v>
      </c>
      <c r="K2" s="148" t="s">
        <v>39066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39067</v>
      </c>
      <c r="B3" s="149" t="str">
        <f>IFERROR(VLOOKUP(D3,DB!A:K,11,0),"")</f>
        <v>R6</v>
      </c>
      <c r="C3" s="148">
        <v>1</v>
      </c>
      <c r="D3" s="149" t="s">
        <v>34282</v>
      </c>
      <c r="E3" s="148" t="s">
        <v>38964</v>
      </c>
      <c r="F3" s="152">
        <v>45939.529062499998</v>
      </c>
      <c r="G3" s="151">
        <f ca="1">IFERROR(NOW()-F3,"-")</f>
        <v>1.1699265046336222</v>
      </c>
      <c r="H3" s="152">
        <v>45927.987534722219</v>
      </c>
      <c r="I3" s="149" t="str">
        <f>IFERROR(VLOOKUP(D3,DB!A:F,6,0),"")</f>
        <v>SCECO</v>
      </c>
      <c r="J3" s="149" t="str">
        <f>IFERROR(VLOOKUP(D3,DB!A:G,7,0),"")</f>
        <v>Vandalized</v>
      </c>
      <c r="K3" s="148" t="s">
        <v>39068</v>
      </c>
      <c r="L3" s="149" t="str">
        <f>IFERROR(VLOOKUP(D3,DB!A:I,9,0),"")</f>
        <v>Latis</v>
      </c>
    </row>
    <row r="4" spans="1:16383" ht="31.5" customHeight="1">
      <c r="A4" s="148" t="s">
        <v>39069</v>
      </c>
      <c r="B4" s="149" t="s">
        <v>5398</v>
      </c>
      <c r="C4" s="148">
        <v>1</v>
      </c>
      <c r="D4" s="149" t="s">
        <v>32861</v>
      </c>
      <c r="E4" s="148" t="s">
        <v>39065</v>
      </c>
      <c r="F4" s="150">
        <v>45933.880972222221</v>
      </c>
      <c r="G4" s="151">
        <f ca="1">IFERROR(NOW()-F4,"-")</f>
        <v>6.8180167824102682</v>
      </c>
      <c r="H4" s="152">
        <v>45929.455266203702</v>
      </c>
      <c r="I4" s="149" t="str">
        <f>IFERROR(VLOOKUP(D4,DB!A:F,6,0),"")</f>
        <v>SCECO</v>
      </c>
      <c r="J4" s="149" t="str">
        <f>IFERROR(VLOOKUP(D4,DB!A:G,7,0),"")</f>
        <v>In progress</v>
      </c>
      <c r="K4" s="148" t="s">
        <v>39070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39071</v>
      </c>
      <c r="B5" s="149" t="s">
        <v>5398</v>
      </c>
      <c r="C5" s="148">
        <v>1</v>
      </c>
      <c r="D5" s="149" t="s">
        <v>33408</v>
      </c>
      <c r="E5" s="148" t="s">
        <v>38964</v>
      </c>
      <c r="F5" s="150">
        <v>45939.858101851853</v>
      </c>
      <c r="G5" s="151">
        <f ca="1">IFERROR(NOW()-F5,"-")</f>
        <v>0.84088715277903248</v>
      </c>
      <c r="H5" s="152">
        <v>45934.470231481479</v>
      </c>
      <c r="I5" s="149" t="str">
        <f>IFERROR(VLOOKUP(D5,DB!A:F,6,0),"")</f>
        <v>SCECO</v>
      </c>
      <c r="J5" s="149" t="str">
        <f>IFERROR(VLOOKUP(D5,DB!A:G,7,0),"")</f>
        <v>Dead</v>
      </c>
      <c r="K5" s="148" t="s">
        <v>39070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39072</v>
      </c>
      <c r="B6" s="157" t="str">
        <f>IFERROR(VLOOKUP(D6,DB!A:K,11,0),"")</f>
        <v>R6</v>
      </c>
      <c r="C6" s="157">
        <v>1</v>
      </c>
      <c r="D6" s="156" t="s">
        <v>33325</v>
      </c>
      <c r="E6" s="156" t="s">
        <v>38964</v>
      </c>
      <c r="F6" s="113">
        <v>45940.650752314818</v>
      </c>
      <c r="G6" s="162">
        <f t="shared" ref="G6:G14" ca="1" si="0">IFERROR(NOW()-F6,"-")</f>
        <v>4.8236689814075362E-2</v>
      </c>
      <c r="H6" s="113">
        <v>45940.45071759259</v>
      </c>
      <c r="I6" s="157" t="str">
        <f>IFERROR(VLOOKUP(D6,DB!A:F,6,0),"")</f>
        <v>Generator-SG</v>
      </c>
      <c r="J6" s="157" t="str">
        <f>IFERROR(VLOOKUP(D6,DB!A:G,7,0),"")</f>
        <v>Vandalized</v>
      </c>
      <c r="K6" s="160" t="s">
        <v>39073</v>
      </c>
      <c r="L6" s="158" t="str">
        <f>IFERROR(VLOOKUP(D6,DB!A:I,9,0),"")</f>
        <v>Latis</v>
      </c>
    </row>
    <row r="7" spans="1:16383" ht="31.5" customHeight="1">
      <c r="A7" s="110" t="s">
        <v>39074</v>
      </c>
      <c r="B7" s="157" t="str">
        <f>IFERROR(VLOOKUP(D7,DB!A:K,11,0),"")</f>
        <v>R6</v>
      </c>
      <c r="C7" s="157">
        <v>2</v>
      </c>
      <c r="D7" s="156" t="s">
        <v>32656</v>
      </c>
      <c r="E7" s="156" t="s">
        <v>38964</v>
      </c>
      <c r="F7" s="113">
        <v>45940.66783564815</v>
      </c>
      <c r="G7" s="162">
        <f t="shared" ca="1" si="0"/>
        <v>3.1153356481809169E-2</v>
      </c>
      <c r="H7" s="113">
        <v>45940.661145833335</v>
      </c>
      <c r="I7" s="157" t="str">
        <f>IFERROR(VLOOKUP(D7,DB!A:F,6,0),"")</f>
        <v>Generator-DG</v>
      </c>
      <c r="J7" s="157" t="str">
        <f>IFERROR(VLOOKUP(D7,DB!A:G,7,0),"")</f>
        <v>Vandalized</v>
      </c>
      <c r="K7" s="160" t="s">
        <v>39075</v>
      </c>
      <c r="L7" s="158" t="str">
        <f>IFERROR(VLOOKUP(D7,DB!A:I,9,0),"")</f>
        <v>Latis</v>
      </c>
    </row>
    <row r="8" spans="1:16383" ht="31.5" customHeight="1">
      <c r="A8" s="110"/>
      <c r="B8" s="157" t="str">
        <f>IFERROR(VLOOKUP(D8,DB!A:K,11,0),"")</f>
        <v/>
      </c>
      <c r="C8" s="157"/>
      <c r="D8" s="165"/>
      <c r="E8" s="156"/>
      <c r="F8" s="113"/>
      <c r="G8" s="162">
        <f t="shared" ca="1" si="0"/>
        <v>45940.698989004632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5"/>
      <c r="E9" s="156"/>
      <c r="F9" s="113"/>
      <c r="G9" s="162">
        <f t="shared" ca="1" si="0"/>
        <v>45940.698989004632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5" t="s">
        <v>39076</v>
      </c>
      <c r="E10" s="156"/>
      <c r="F10" s="113"/>
      <c r="G10" s="162">
        <f t="shared" ca="1" si="0"/>
        <v>45940.698989004632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5"/>
      <c r="E11" s="156"/>
      <c r="F11" s="113"/>
      <c r="G11" s="162">
        <f t="shared" ca="1" si="0"/>
        <v>45940.698989004632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6"/>
      <c r="F12" s="113"/>
      <c r="G12" s="162">
        <f t="shared" ca="1" si="0"/>
        <v>45940.698989004632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62">
        <f t="shared" ca="1" si="0"/>
        <v>45940.698989004632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62">
        <f t="shared" ca="1" si="0"/>
        <v>45940.698989004632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45940.698989004632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45940.698989004632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45940.698989004632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45940.698989004632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45940.698989004632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45940.698989004632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45940.698989004632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45940.698989004632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45940.698989004632</v>
      </c>
      <c r="H23" s="113"/>
      <c r="I23" s="157" t="str">
        <f>IFERROR(VLOOKUP(D23,DB!A:F,6,0),"")</f>
        <v/>
      </c>
      <c r="J23" s="157" t="str">
        <f>IFERROR(VLOOKUP(D23,DB!A:G,7,0),"")</f>
        <v/>
      </c>
      <c r="K23" s="160"/>
      <c r="L23" s="158" t="str">
        <f>IFERROR(VLOOKUP(D23,DB!A:I,9,0),"")</f>
        <v/>
      </c>
    </row>
    <row r="24" spans="1:12" ht="31.5" customHeight="1">
      <c r="A24" s="110"/>
      <c r="B24" s="109" t="str">
        <f>IFERROR(VLOOKUP(D24,DB!A:K,11,0),"")</f>
        <v/>
      </c>
      <c r="C24" s="111"/>
      <c r="D24" s="109"/>
      <c r="E24" s="112"/>
      <c r="F24" s="113"/>
      <c r="G24" s="81">
        <f ca="1">IFERROR(NOW()-F24,"-")</f>
        <v>45940.698989004632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45940.698989004632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45940.698989004632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45940.698989004632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45940.698989004632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45940.698989004632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45940.698989004632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45940.698989004632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45940.698989004632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45940.698989004632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45940.698989004632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45940.698989004632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45940.698989004632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45940.698989004632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45940.698989004632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45940.698989004632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45940.698989004632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45940.698989004632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45940.698989004632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45940.698989004632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45940.698989004632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45940.698989004632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45940.698989004632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45940.698989004632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45940.698989004632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45940.698989004632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45940.698989004632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45940.698989004632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45940.698989004632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45940.698989004632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45940.698989004632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45940.698989004632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45940.698989004632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45940.698989004632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45940.698989004632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45940.698989004632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45940.698989004632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45940.698989004632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45940.698989004632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45940.698989004632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45940.698989004632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45940.698989004632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45940.698989004632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45940.698989004632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45940.698989004632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45940.698989004632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45940.698989004632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45940.698989004632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45940.698989004632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45940.698989004632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45940.698989004632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45940.698989004632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45940.698989004632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45940.698989004632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45940.698989004632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45940.698989004632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45940.698989004632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45940.698989004632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45940.698989004632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45940.698989004632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45940.698989004632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45940.698989004632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45940.698989004632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45940.698989004632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45940.698989004632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45940.698989004632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45940.698989004632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45940.698989004632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45940.698989004632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45940.698989004632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45940.698989004632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45940.698989004632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45940.698989004632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45940.698989004632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45940.698989004632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45940.698989004632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45940.698989004632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45940.698989004632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45940.698989004632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45940.698989004632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45940.698989004632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45940.698989004632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45940.698989004632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45940.698989004632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45940.698989004632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45940.698989004632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45940.698989004632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45940.698989004632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45940.698989004632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45940.698989004632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45940.698989004632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45940.698989004632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45940.698989004632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45940.698989004632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45940.698989004632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45940.698989004632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45940.698989004632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45940.698989004632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45940.698989004632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45940.698989004632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45940.698989004632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45940.698989004632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45940.698989004632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45940.698989004632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45940.698989004632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45940.698989004632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45940.698989004632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45940.698989004632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45940.698989004632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45940.698989004632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45940.698989004632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45940.698989004632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45940.698989004632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45940.698989004632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45940.698989004632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45940.698989004632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45940.698989004632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45940.698989004632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45940.698989004632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45940.698989004632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45940.698989004632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45940.698989004632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45940.698989004632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45940.698989004632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45940.698989004632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45940.698989004632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45940.698989004632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45940.698989004632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45940.698989004632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45940.698989004632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45940.698989004632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45940.698989004632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45940.698989004632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45940.698989004632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45940.698989004632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45940.698989004632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45940.698989004632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45940.698989004632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45940.698989004632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45940.698989004632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45940.698989004632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45940.698989004632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45940.698989004632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45940.698989004632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45940.698989004632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45940.698989004632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45940.698989004632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45940.698989004632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45940.698989004632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45940.698989004632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45940.698989004632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45940.698989004632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45940.698989004632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45940.698989004632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45940.698989004632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45940.698989004632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45940.698989004632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45940.698989004632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45940.698989004632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45940.698989004632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45940.698989004632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45940.698989004632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45940.698989004632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45940.698989004632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45940.698989004632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45940.698989004632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45940.698989004632</v>
      </c>
      <c r="H190" s="113"/>
      <c r="I190" s="109" t="str">
        <f>IFERROR(VLOOKUP(D190,DB!A:F,6,0),"")</f>
        <v/>
      </c>
      <c r="J190" s="108" t="str">
        <f>IFERROR(VLOOKUP(D190,DB!A:G,7,0),"")</f>
        <v/>
      </c>
      <c r="K190" s="114"/>
      <c r="L190" s="115" t="str">
        <f>IFERROR(VLOOKUP(D190,DB!A:I,9,0),"")</f>
        <v/>
      </c>
    </row>
  </sheetData>
  <dataValidations count="2">
    <dataValidation allowBlank="1" showInputMessage="1" showErrorMessage="1" sqref="E1" xr:uid="{380493DB-286A-4683-AF55-C78F04945A49}"/>
    <dataValidation type="list" allowBlank="1" showInputMessage="1" showErrorMessage="1" sqref="E3 E5:E1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2025-10-10T13:48:31Z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